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opo365.sharepoint.com/sites/shared/Shared Documents/営業資料/2026年8月から　部数表/ホームページ用/"/>
    </mc:Choice>
  </mc:AlternateContent>
  <xr:revisionPtr revIDLastSave="0" documentId="8_{D213F5BA-6CC1-40F6-9F0F-5226D6C5217B}" xr6:coauthVersionLast="47" xr6:coauthVersionMax="47" xr10:uidLastSave="{00000000-0000-0000-0000-000000000000}"/>
  <bookViews>
    <workbookView xWindow="780" yWindow="780" windowWidth="16035" windowHeight="15270" xr2:uid="{1A5789DF-AC64-4FD6-9FA0-C44D60B32F1E}"/>
  </bookViews>
  <sheets>
    <sheet name="その他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1" l="1"/>
  <c r="K43" i="1"/>
  <c r="J43" i="1"/>
  <c r="I43" i="1"/>
  <c r="I42" i="1"/>
  <c r="E42" i="1"/>
  <c r="D42" i="1"/>
  <c r="C42" i="1"/>
  <c r="B42" i="1" s="1"/>
  <c r="I41" i="1"/>
  <c r="F41" i="1"/>
  <c r="E41" i="1"/>
  <c r="E43" i="1" s="1"/>
  <c r="D41" i="1"/>
  <c r="D43" i="1" s="1"/>
  <c r="C41" i="1"/>
  <c r="B41" i="1"/>
  <c r="B40" i="1"/>
  <c r="B39" i="1"/>
  <c r="B38" i="1"/>
  <c r="L36" i="1"/>
  <c r="R28" i="1" s="1"/>
  <c r="K36" i="1"/>
  <c r="J36" i="1"/>
  <c r="I36" i="1" s="1"/>
  <c r="F32" i="1"/>
  <c r="E32" i="1"/>
  <c r="D32" i="1"/>
  <c r="D33" i="1" s="1"/>
  <c r="C32" i="1"/>
  <c r="C33" i="1" s="1"/>
  <c r="B33" i="1" s="1"/>
  <c r="B32" i="1"/>
  <c r="F31" i="1"/>
  <c r="E31" i="1"/>
  <c r="E33" i="1" s="1"/>
  <c r="D31" i="1"/>
  <c r="C31" i="1"/>
  <c r="B31" i="1"/>
  <c r="B30" i="1"/>
  <c r="B29" i="1"/>
  <c r="B28" i="1"/>
  <c r="B27" i="1"/>
  <c r="R26" i="1"/>
  <c r="B26" i="1"/>
  <c r="B25" i="1"/>
  <c r="B24" i="1"/>
  <c r="I23" i="1"/>
  <c r="B23" i="1"/>
  <c r="I22" i="1"/>
  <c r="B22" i="1"/>
  <c r="I21" i="1"/>
  <c r="I20" i="1"/>
  <c r="I19" i="1"/>
  <c r="E16" i="1"/>
  <c r="D16" i="1"/>
  <c r="C16" i="1"/>
  <c r="B16" i="1"/>
  <c r="R15" i="1"/>
  <c r="Q15" i="1"/>
  <c r="P15" i="1"/>
  <c r="O15" i="1"/>
  <c r="E15" i="1"/>
  <c r="R25" i="1" s="1"/>
  <c r="D15" i="1"/>
  <c r="D17" i="1" s="1"/>
  <c r="C15" i="1"/>
  <c r="C17" i="1" s="1"/>
  <c r="B17" i="1" s="1"/>
  <c r="O14" i="1"/>
  <c r="I14" i="1"/>
  <c r="O13" i="1"/>
  <c r="O12" i="1"/>
  <c r="O11" i="1"/>
  <c r="O10" i="1"/>
  <c r="O9" i="1"/>
  <c r="L9" i="1"/>
  <c r="R27" i="1" s="1"/>
  <c r="K9" i="1"/>
  <c r="J9" i="1"/>
  <c r="I9" i="1" s="1"/>
  <c r="O8" i="1"/>
  <c r="I8" i="1"/>
  <c r="O7" i="1"/>
  <c r="I7" i="1"/>
  <c r="O6" i="1"/>
  <c r="I6" i="1"/>
  <c r="C43" i="1" l="1"/>
  <c r="B43" i="1" s="1"/>
  <c r="E17" i="1"/>
  <c r="O17" i="1" s="1"/>
  <c r="B15" i="1"/>
</calcChain>
</file>

<file path=xl/sharedStrings.xml><?xml version="1.0" encoding="utf-8"?>
<sst xmlns="http://schemas.openxmlformats.org/spreadsheetml/2006/main" count="157" uniqueCount="111">
  <si>
    <t>中郡二宮町・足柄上郡（開成町以外）・足柄下郡エリア　配布申込書・部数表　A4サイズ以内の単価（税別）</t>
    <rPh sb="0" eb="2">
      <t>ナカグン</t>
    </rPh>
    <rPh sb="2" eb="5">
      <t>ニノミヤマチ</t>
    </rPh>
    <rPh sb="6" eb="10">
      <t>アシガラカミグン</t>
    </rPh>
    <rPh sb="11" eb="14">
      <t>カイセイマチ</t>
    </rPh>
    <rPh sb="14" eb="16">
      <t>イガイ</t>
    </rPh>
    <rPh sb="18" eb="22">
      <t>アシガラシモグン</t>
    </rPh>
    <phoneticPr fontId="5"/>
  </si>
  <si>
    <t>2026/08~</t>
  </si>
  <si>
    <t>中郡二宮町</t>
    <rPh sb="0" eb="2">
      <t>ナカグン</t>
    </rPh>
    <rPh sb="2" eb="4">
      <t>ニノミヤ</t>
    </rPh>
    <rPh sb="4" eb="5">
      <t>マチ</t>
    </rPh>
    <phoneticPr fontId="10"/>
  </si>
  <si>
    <r>
      <t>足柄上郡山北町　</t>
    </r>
    <r>
      <rPr>
        <b/>
        <sz val="12"/>
        <color rgb="FFFF0000"/>
        <rFont val="Meiryo UI"/>
        <family val="3"/>
        <charset val="128"/>
      </rPr>
      <t>単価30円</t>
    </r>
    <rPh sb="0" eb="4">
      <t>アシガラカミグン</t>
    </rPh>
    <rPh sb="4" eb="6">
      <t>ヤマキタ</t>
    </rPh>
    <rPh sb="6" eb="7">
      <t>マチ</t>
    </rPh>
    <rPh sb="8" eb="10">
      <t>タンカ</t>
    </rPh>
    <rPh sb="12" eb="13">
      <t>エン</t>
    </rPh>
    <phoneticPr fontId="10"/>
  </si>
  <si>
    <r>
      <t>足柄下郡湯河原町　</t>
    </r>
    <r>
      <rPr>
        <b/>
        <sz val="12"/>
        <color rgb="FFFF0000"/>
        <rFont val="Meiryo UI"/>
        <family val="3"/>
        <charset val="128"/>
      </rPr>
      <t>単価50円</t>
    </r>
    <rPh sb="0" eb="4">
      <t>アシガラシモグン</t>
    </rPh>
    <rPh sb="4" eb="7">
      <t>ユガワラ</t>
    </rPh>
    <rPh sb="7" eb="8">
      <t>マチ</t>
    </rPh>
    <rPh sb="8" eb="9">
      <t>ヤマチョウ</t>
    </rPh>
    <rPh sb="9" eb="11">
      <t>タンカ</t>
    </rPh>
    <rPh sb="13" eb="14">
      <t>エン</t>
    </rPh>
    <phoneticPr fontId="10"/>
  </si>
  <si>
    <t>通常ポスティング</t>
    <rPh sb="0" eb="2">
      <t>ツウジョウ</t>
    </rPh>
    <phoneticPr fontId="5"/>
  </si>
  <si>
    <t>赤字エリアは難所　配布期間　4週間エリア</t>
    <rPh sb="0" eb="2">
      <t>アカジ</t>
    </rPh>
    <rPh sb="6" eb="8">
      <t>ナンショ</t>
    </rPh>
    <rPh sb="9" eb="11">
      <t>ハイフ</t>
    </rPh>
    <rPh sb="11" eb="13">
      <t>キカン</t>
    </rPh>
    <rPh sb="15" eb="17">
      <t>シュウカン</t>
    </rPh>
    <phoneticPr fontId="10"/>
  </si>
  <si>
    <t>配布期間　4週間エリア</t>
    <rPh sb="0" eb="2">
      <t>ハイフ</t>
    </rPh>
    <rPh sb="2" eb="4">
      <t>キカン</t>
    </rPh>
    <rPh sb="6" eb="8">
      <t>シュウカン</t>
    </rPh>
    <phoneticPr fontId="5"/>
  </si>
  <si>
    <t>配布期間　4週間以上エリア</t>
    <rPh sb="0" eb="2">
      <t>ハイフ</t>
    </rPh>
    <rPh sb="2" eb="4">
      <t>キカン</t>
    </rPh>
    <rPh sb="6" eb="8">
      <t>シュウカン</t>
    </rPh>
    <rPh sb="8" eb="10">
      <t>イジョウ</t>
    </rPh>
    <phoneticPr fontId="5"/>
  </si>
  <si>
    <t>配布期間</t>
    <rPh sb="0" eb="4">
      <t>ハイフキカン</t>
    </rPh>
    <phoneticPr fontId="5"/>
  </si>
  <si>
    <t>エリア名</t>
    <rPh sb="3" eb="4">
      <t>メイ</t>
    </rPh>
    <phoneticPr fontId="10"/>
  </si>
  <si>
    <t>軒並</t>
    <rPh sb="0" eb="2">
      <t>ノキナミ</t>
    </rPh>
    <phoneticPr fontId="10"/>
  </si>
  <si>
    <t>戸建</t>
    <rPh sb="0" eb="2">
      <t>コダ</t>
    </rPh>
    <phoneticPr fontId="10"/>
  </si>
  <si>
    <t>集合</t>
    <rPh sb="0" eb="2">
      <t>シュウゴウ</t>
    </rPh>
    <phoneticPr fontId="13"/>
  </si>
  <si>
    <t>申込枚数</t>
    <rPh sb="0" eb="2">
      <t>モウシコミ</t>
    </rPh>
    <rPh sb="2" eb="4">
      <t>マイスウ</t>
    </rPh>
    <phoneticPr fontId="13"/>
  </si>
  <si>
    <t>単価</t>
    <rPh sb="0" eb="2">
      <t>タンカ</t>
    </rPh>
    <phoneticPr fontId="13"/>
  </si>
  <si>
    <t>～</t>
    <phoneticPr fontId="5"/>
  </si>
  <si>
    <t>中里</t>
    <rPh sb="0" eb="2">
      <t>ナカザト</t>
    </rPh>
    <phoneticPr fontId="2"/>
  </si>
  <si>
    <t>岸</t>
  </si>
  <si>
    <t>中央</t>
  </si>
  <si>
    <t>二宮</t>
    <rPh sb="0" eb="2">
      <t>ニノミヤ</t>
    </rPh>
    <phoneticPr fontId="2"/>
  </si>
  <si>
    <t>向原</t>
  </si>
  <si>
    <t>土肥</t>
  </si>
  <si>
    <t>広告サイズ</t>
    <phoneticPr fontId="5"/>
  </si>
  <si>
    <t>緑が丘</t>
    <rPh sb="0" eb="1">
      <t>ミドリ</t>
    </rPh>
    <rPh sb="2" eb="3">
      <t>オカ</t>
    </rPh>
    <phoneticPr fontId="2"/>
  </si>
  <si>
    <t>山北</t>
  </si>
  <si>
    <t>城堀</t>
  </si>
  <si>
    <t>山西</t>
    <rPh sb="0" eb="2">
      <t>ヤマニシ</t>
    </rPh>
    <phoneticPr fontId="2"/>
  </si>
  <si>
    <t>山北町合計</t>
    <rPh sb="0" eb="2">
      <t>ヤマキタ</t>
    </rPh>
    <rPh sb="2" eb="3">
      <t>マチ</t>
    </rPh>
    <rPh sb="3" eb="5">
      <t>ゴウケイ</t>
    </rPh>
    <phoneticPr fontId="10"/>
  </si>
  <si>
    <t>門川</t>
  </si>
  <si>
    <t>百合が丘</t>
    <rPh sb="0" eb="2">
      <t>ユリ</t>
    </rPh>
    <rPh sb="3" eb="4">
      <t>オカ</t>
    </rPh>
    <phoneticPr fontId="2"/>
  </si>
  <si>
    <t>宮上</t>
  </si>
  <si>
    <t>富士見が丘</t>
    <rPh sb="0" eb="3">
      <t>フジミ</t>
    </rPh>
    <rPh sb="4" eb="5">
      <t>オカ</t>
    </rPh>
    <phoneticPr fontId="2"/>
  </si>
  <si>
    <r>
      <t>足柄上郡中井町　</t>
    </r>
    <r>
      <rPr>
        <b/>
        <sz val="12"/>
        <color rgb="FFFF0000"/>
        <rFont val="Meiryo UI"/>
        <family val="3"/>
        <charset val="128"/>
      </rPr>
      <t>単価30円</t>
    </r>
    <rPh sb="0" eb="4">
      <t>アシガラカミグン</t>
    </rPh>
    <rPh sb="4" eb="6">
      <t>ナカイ</t>
    </rPh>
    <rPh sb="6" eb="7">
      <t>マチ</t>
    </rPh>
    <rPh sb="7" eb="8">
      <t>ヤマチョウ</t>
    </rPh>
    <rPh sb="8" eb="10">
      <t>タンカ</t>
    </rPh>
    <rPh sb="12" eb="13">
      <t>エン</t>
    </rPh>
    <phoneticPr fontId="10"/>
  </si>
  <si>
    <t>宮下</t>
  </si>
  <si>
    <t>納品予定日</t>
    <phoneticPr fontId="5"/>
  </si>
  <si>
    <t>一色</t>
    <rPh sb="0" eb="2">
      <t>イッシキ</t>
    </rPh>
    <phoneticPr fontId="2"/>
  </si>
  <si>
    <t>鍛冶屋</t>
  </si>
  <si>
    <t>川匂</t>
    <rPh sb="0" eb="2">
      <t>カワワ</t>
    </rPh>
    <phoneticPr fontId="2"/>
  </si>
  <si>
    <t>吉浜</t>
  </si>
  <si>
    <t>　　　月　　　　日</t>
    <rPh sb="3" eb="4">
      <t>ガツ</t>
    </rPh>
    <rPh sb="8" eb="9">
      <t>ニチ</t>
    </rPh>
    <phoneticPr fontId="5"/>
  </si>
  <si>
    <t>松根</t>
    <rPh sb="0" eb="2">
      <t>マツネ</t>
    </rPh>
    <phoneticPr fontId="2"/>
  </si>
  <si>
    <t>中井町</t>
    <rPh sb="0" eb="3">
      <t>ナカイマチ</t>
    </rPh>
    <phoneticPr fontId="5"/>
  </si>
  <si>
    <t>福浦</t>
  </si>
  <si>
    <t>通常計</t>
    <rPh sb="0" eb="2">
      <t>ツウジョウ</t>
    </rPh>
    <rPh sb="2" eb="3">
      <t>ケイ</t>
    </rPh>
    <phoneticPr fontId="10"/>
  </si>
  <si>
    <t>湯河原町合計</t>
    <rPh sb="0" eb="3">
      <t>ユガワラ</t>
    </rPh>
    <rPh sb="3" eb="4">
      <t>マチ</t>
    </rPh>
    <rPh sb="4" eb="6">
      <t>ゴウケイ</t>
    </rPh>
    <phoneticPr fontId="10"/>
  </si>
  <si>
    <t>AM</t>
    <phoneticPr fontId="5"/>
  </si>
  <si>
    <t>・</t>
    <phoneticPr fontId="5"/>
  </si>
  <si>
    <t>PM</t>
    <phoneticPr fontId="5"/>
  </si>
  <si>
    <t>難所計</t>
    <rPh sb="0" eb="2">
      <t>ナンショ</t>
    </rPh>
    <rPh sb="2" eb="3">
      <t>ケイ</t>
    </rPh>
    <phoneticPr fontId="10"/>
  </si>
  <si>
    <r>
      <t>足柄下郡箱根町　</t>
    </r>
    <r>
      <rPr>
        <b/>
        <sz val="12"/>
        <color rgb="FFFF0000"/>
        <rFont val="Meiryo UI"/>
        <family val="3"/>
        <charset val="128"/>
      </rPr>
      <t>単価50円</t>
    </r>
    <rPh sb="0" eb="4">
      <t>アシガラシモグン</t>
    </rPh>
    <rPh sb="4" eb="6">
      <t>ハコネ</t>
    </rPh>
    <rPh sb="6" eb="7">
      <t>マチ</t>
    </rPh>
    <rPh sb="7" eb="8">
      <t>ヤマチョウ</t>
    </rPh>
    <rPh sb="8" eb="10">
      <t>タンカ</t>
    </rPh>
    <rPh sb="12" eb="13">
      <t>エン</t>
    </rPh>
    <phoneticPr fontId="10"/>
  </si>
  <si>
    <t>納品予定枚数</t>
    <rPh sb="0" eb="6">
      <t>ノウヒンヨテイマイスウ</t>
    </rPh>
    <phoneticPr fontId="5"/>
  </si>
  <si>
    <t>二宮町合計</t>
    <rPh sb="0" eb="2">
      <t>ニノミヤ</t>
    </rPh>
    <rPh sb="2" eb="3">
      <t>マチ</t>
    </rPh>
    <rPh sb="3" eb="5">
      <t>ゴウケイ</t>
    </rPh>
    <phoneticPr fontId="10"/>
  </si>
  <si>
    <t>申込枚数計</t>
    <rPh sb="0" eb="2">
      <t>モウシコミ</t>
    </rPh>
    <rPh sb="2" eb="4">
      <t>マイスウ</t>
    </rPh>
    <rPh sb="4" eb="5">
      <t>ケイ</t>
    </rPh>
    <phoneticPr fontId="5"/>
  </si>
  <si>
    <t>枚</t>
    <rPh sb="0" eb="1">
      <t>マイ</t>
    </rPh>
    <phoneticPr fontId="5"/>
  </si>
  <si>
    <t>足柄上郡大井町</t>
    <rPh sb="0" eb="4">
      <t>アシガラカミグン</t>
    </rPh>
    <rPh sb="4" eb="7">
      <t>オオイマチ</t>
    </rPh>
    <phoneticPr fontId="10"/>
  </si>
  <si>
    <t>仙石原</t>
  </si>
  <si>
    <t>湯本</t>
  </si>
  <si>
    <t>広告納品</t>
    <phoneticPr fontId="5"/>
  </si>
  <si>
    <t>宮城野</t>
  </si>
  <si>
    <t>金手</t>
    <rPh sb="0" eb="2">
      <t>カナデ</t>
    </rPh>
    <phoneticPr fontId="2"/>
  </si>
  <si>
    <t>強羅</t>
  </si>
  <si>
    <t>配布指定</t>
    <phoneticPr fontId="5"/>
  </si>
  <si>
    <t>金子</t>
    <rPh sb="0" eb="2">
      <t>カネコ</t>
    </rPh>
    <phoneticPr fontId="2"/>
  </si>
  <si>
    <t>太平台</t>
  </si>
  <si>
    <t>大井中央</t>
    <rPh sb="0" eb="4">
      <t>オオイチュウオウ</t>
    </rPh>
    <phoneticPr fontId="2"/>
  </si>
  <si>
    <t>木賀</t>
  </si>
  <si>
    <t>上大井</t>
    <rPh sb="0" eb="3">
      <t>カミオオイ</t>
    </rPh>
    <phoneticPr fontId="2"/>
  </si>
  <si>
    <t>二ノ平</t>
  </si>
  <si>
    <t>二宮 大井 松田　通常</t>
    <rPh sb="0" eb="2">
      <t>ニノミヤ</t>
    </rPh>
    <rPh sb="3" eb="4">
      <t>マサル</t>
    </rPh>
    <rPh sb="9" eb="11">
      <t>ツウジョウ</t>
    </rPh>
    <phoneticPr fontId="5"/>
  </si>
  <si>
    <t>西大井</t>
    <rPh sb="0" eb="1">
      <t>ニシ</t>
    </rPh>
    <rPh sb="1" eb="3">
      <t>オオイ</t>
    </rPh>
    <phoneticPr fontId="2"/>
  </si>
  <si>
    <t>小涌谷</t>
  </si>
  <si>
    <t>二宮 大井 松田　難所</t>
    <rPh sb="0" eb="2">
      <t>ニノミヤ</t>
    </rPh>
    <rPh sb="3" eb="5">
      <t>オオイ</t>
    </rPh>
    <rPh sb="6" eb="8">
      <t>マツダ</t>
    </rPh>
    <rPh sb="9" eb="11">
      <t>ナンショ</t>
    </rPh>
    <phoneticPr fontId="5"/>
  </si>
  <si>
    <t>折加工※</t>
    <phoneticPr fontId="5"/>
  </si>
  <si>
    <t>赤田</t>
    <rPh sb="0" eb="2">
      <t>アカダ</t>
    </rPh>
    <phoneticPr fontId="2"/>
  </si>
  <si>
    <t>宮ノ下</t>
  </si>
  <si>
    <t>山北 中井</t>
    <rPh sb="0" eb="2">
      <t>ヤマキタ</t>
    </rPh>
    <rPh sb="3" eb="5">
      <t>ナカイ</t>
    </rPh>
    <phoneticPr fontId="5"/>
  </si>
  <si>
    <t>※納品締め日より</t>
    <rPh sb="1" eb="3">
      <t>ノウヒン</t>
    </rPh>
    <rPh sb="3" eb="4">
      <t>シ</t>
    </rPh>
    <rPh sb="5" eb="6">
      <t>ビ</t>
    </rPh>
    <phoneticPr fontId="5"/>
  </si>
  <si>
    <t>篠窪</t>
    <rPh sb="0" eb="2">
      <t>シノクボ</t>
    </rPh>
    <phoneticPr fontId="2"/>
  </si>
  <si>
    <t>底倉</t>
  </si>
  <si>
    <t>足柄下郡</t>
    <rPh sb="0" eb="4">
      <t>アシガラシモグン</t>
    </rPh>
    <phoneticPr fontId="5"/>
  </si>
  <si>
    <t>3日前まで納品：+2.0円</t>
    <rPh sb="1" eb="2">
      <t>ニチ</t>
    </rPh>
    <rPh sb="2" eb="3">
      <t>マエ</t>
    </rPh>
    <rPh sb="5" eb="7">
      <t>ノウヒン</t>
    </rPh>
    <rPh sb="12" eb="13">
      <t>エン</t>
    </rPh>
    <phoneticPr fontId="5"/>
  </si>
  <si>
    <t>高尾</t>
    <rPh sb="0" eb="2">
      <t>タカオ</t>
    </rPh>
    <phoneticPr fontId="2"/>
  </si>
  <si>
    <t>須雲川</t>
  </si>
  <si>
    <t>2日以内納品：+3.0円</t>
    <rPh sb="1" eb="2">
      <t>ニチ</t>
    </rPh>
    <rPh sb="2" eb="4">
      <t>イナイ</t>
    </rPh>
    <rPh sb="4" eb="6">
      <t>ノウヒン</t>
    </rPh>
    <rPh sb="11" eb="12">
      <t>エン</t>
    </rPh>
    <phoneticPr fontId="5"/>
  </si>
  <si>
    <t>山田</t>
    <rPh sb="0" eb="2">
      <t>ヤマダ</t>
    </rPh>
    <phoneticPr fontId="2"/>
  </si>
  <si>
    <t>畑宿</t>
  </si>
  <si>
    <t>芦之湯</t>
  </si>
  <si>
    <t>箱根</t>
  </si>
  <si>
    <t>大井町合計</t>
    <rPh sb="0" eb="2">
      <t>オオイ</t>
    </rPh>
    <rPh sb="2" eb="3">
      <t>マチ</t>
    </rPh>
    <rPh sb="3" eb="5">
      <t>ゴウケイ</t>
    </rPh>
    <phoneticPr fontId="10"/>
  </si>
  <si>
    <t>元箱根</t>
  </si>
  <si>
    <t>湯本茶屋</t>
  </si>
  <si>
    <t>足柄上郡松田町</t>
    <rPh sb="0" eb="4">
      <t>アシガラカミグン</t>
    </rPh>
    <rPh sb="4" eb="6">
      <t>マツダ</t>
    </rPh>
    <rPh sb="6" eb="7">
      <t>マチ</t>
    </rPh>
    <phoneticPr fontId="10"/>
  </si>
  <si>
    <t>塔之澤</t>
  </si>
  <si>
    <t>株式会社あおぞらポストの配布規約に同意し、内容の通り発注します。</t>
    <phoneticPr fontId="5"/>
  </si>
  <si>
    <t>箱根町合計</t>
    <rPh sb="0" eb="2">
      <t>ハコネ</t>
    </rPh>
    <rPh sb="2" eb="3">
      <t>マチ</t>
    </rPh>
    <rPh sb="3" eb="5">
      <t>ゴウケイ</t>
    </rPh>
    <phoneticPr fontId="10"/>
  </si>
  <si>
    <t>発注年月日</t>
    <rPh sb="0" eb="5">
      <t>ハッチュウネンガッピ</t>
    </rPh>
    <phoneticPr fontId="5"/>
  </si>
  <si>
    <t>　　　　年　　　月　　　日</t>
    <rPh sb="4" eb="5">
      <t>ネン</t>
    </rPh>
    <rPh sb="8" eb="9">
      <t>ガツ</t>
    </rPh>
    <rPh sb="12" eb="13">
      <t>ニチ</t>
    </rPh>
    <phoneticPr fontId="5"/>
  </si>
  <si>
    <t>ご担当名</t>
    <rPh sb="1" eb="3">
      <t>タントウ</t>
    </rPh>
    <rPh sb="3" eb="4">
      <t>メイ</t>
    </rPh>
    <phoneticPr fontId="5"/>
  </si>
  <si>
    <t>神山</t>
  </si>
  <si>
    <r>
      <t>足柄下郡真鶴町　</t>
    </r>
    <r>
      <rPr>
        <b/>
        <sz val="12"/>
        <color rgb="FFFF0000"/>
        <rFont val="Meiryo UI"/>
        <family val="3"/>
        <charset val="128"/>
      </rPr>
      <t>単価50円</t>
    </r>
    <rPh sb="0" eb="4">
      <t>アシガラシモグン</t>
    </rPh>
    <rPh sb="4" eb="6">
      <t>マナヅル</t>
    </rPh>
    <rPh sb="6" eb="7">
      <t>マチ</t>
    </rPh>
    <rPh sb="7" eb="8">
      <t>ヤマチョウ</t>
    </rPh>
    <rPh sb="8" eb="10">
      <t>タンカ</t>
    </rPh>
    <rPh sb="12" eb="13">
      <t>エン</t>
    </rPh>
    <phoneticPr fontId="10"/>
  </si>
  <si>
    <t>貴社名</t>
    <rPh sb="0" eb="3">
      <t>キシャメイ</t>
    </rPh>
    <phoneticPr fontId="5"/>
  </si>
  <si>
    <t>松田庶子・惣領</t>
  </si>
  <si>
    <t>寄</t>
    <phoneticPr fontId="5"/>
  </si>
  <si>
    <t>ご住所</t>
    <rPh sb="1" eb="3">
      <t>ジュウショ</t>
    </rPh>
    <phoneticPr fontId="5"/>
  </si>
  <si>
    <t>真鶴</t>
  </si>
  <si>
    <t>岩</t>
  </si>
  <si>
    <t>お電話番号</t>
    <rPh sb="1" eb="5">
      <t>デンワバンゴウ</t>
    </rPh>
    <phoneticPr fontId="5"/>
  </si>
  <si>
    <t>FAX番号</t>
    <rPh sb="3" eb="5">
      <t>バンゴウ</t>
    </rPh>
    <phoneticPr fontId="5"/>
  </si>
  <si>
    <t>松田町合計</t>
    <rPh sb="0" eb="2">
      <t>マツダ</t>
    </rPh>
    <rPh sb="2" eb="3">
      <t>マチ</t>
    </rPh>
    <rPh sb="3" eb="5">
      <t>ゴウケイ</t>
    </rPh>
    <phoneticPr fontId="10"/>
  </si>
  <si>
    <t>真鶴町合計</t>
    <rPh sb="0" eb="2">
      <t>マナヅル</t>
    </rPh>
    <rPh sb="2" eb="3">
      <t>マチ</t>
    </rPh>
    <rPh sb="3" eb="5">
      <t>ゴウケイ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</si>
</sst>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.0_ ;_ * &quot;-&quot;?_ ;_ @_ "/>
    <numFmt numFmtId="177" formatCode=";;;"/>
  </numFmts>
  <fonts count="2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9"/>
      <color rgb="FF00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2"/>
      <color indexed="8"/>
      <name val="Meiryo UI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rgb="FFFF0000"/>
      <name val="Meiryo UI"/>
      <family val="3"/>
      <charset val="128"/>
    </font>
    <font>
      <sz val="12"/>
      <color indexed="8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12"/>
      <name val="Meiryo UI"/>
      <family val="3"/>
      <charset val="128"/>
    </font>
    <font>
      <b/>
      <sz val="16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2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 shrinkToFit="1"/>
    </xf>
    <xf numFmtId="38" fontId="15" fillId="4" borderId="17" xfId="1" applyFont="1" applyFill="1" applyBorder="1" applyAlignment="1">
      <alignment vertical="center" shrinkToFit="1"/>
    </xf>
    <xf numFmtId="38" fontId="16" fillId="0" borderId="17" xfId="1" applyFont="1" applyBorder="1">
      <alignment vertical="center"/>
    </xf>
    <xf numFmtId="176" fontId="15" fillId="4" borderId="18" xfId="1" applyNumberFormat="1" applyFont="1" applyFill="1" applyBorder="1" applyAlignment="1">
      <alignment vertical="center" shrinkToFit="1"/>
    </xf>
    <xf numFmtId="0" fontId="15" fillId="0" borderId="19" xfId="0" applyFont="1" applyBorder="1">
      <alignment vertical="center"/>
    </xf>
    <xf numFmtId="0" fontId="6" fillId="0" borderId="20" xfId="0" applyFont="1" applyBorder="1">
      <alignment vertical="center"/>
    </xf>
    <xf numFmtId="38" fontId="16" fillId="0" borderId="21" xfId="1" applyFont="1" applyBorder="1">
      <alignment vertical="center"/>
    </xf>
    <xf numFmtId="0" fontId="15" fillId="0" borderId="16" xfId="0" applyFont="1" applyBorder="1">
      <alignment vertical="center"/>
    </xf>
    <xf numFmtId="0" fontId="6" fillId="0" borderId="17" xfId="0" applyFont="1" applyBorder="1">
      <alignment vertical="center"/>
    </xf>
    <xf numFmtId="38" fontId="16" fillId="0" borderId="18" xfId="1" applyFont="1" applyBorder="1">
      <alignment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2" fillId="0" borderId="22" xfId="0" applyFont="1" applyBorder="1" applyAlignment="1">
      <alignment horizontal="left" vertical="center" shrinkToFit="1"/>
    </xf>
    <xf numFmtId="38" fontId="15" fillId="4" borderId="23" xfId="1" applyFont="1" applyFill="1" applyBorder="1" applyAlignment="1">
      <alignment vertical="center" shrinkToFit="1"/>
    </xf>
    <xf numFmtId="38" fontId="16" fillId="0" borderId="23" xfId="1" applyFont="1" applyBorder="1">
      <alignment vertical="center"/>
    </xf>
    <xf numFmtId="176" fontId="15" fillId="4" borderId="24" xfId="1" applyNumberFormat="1" applyFont="1" applyFill="1" applyBorder="1" applyAlignment="1">
      <alignment vertical="center" shrinkToFit="1"/>
    </xf>
    <xf numFmtId="0" fontId="15" fillId="0" borderId="22" xfId="0" applyFont="1" applyBorder="1">
      <alignment vertical="center"/>
    </xf>
    <xf numFmtId="0" fontId="6" fillId="0" borderId="23" xfId="0" applyFont="1" applyBorder="1">
      <alignment vertical="center"/>
    </xf>
    <xf numFmtId="38" fontId="16" fillId="0" borderId="24" xfId="1" applyFont="1" applyBorder="1">
      <alignment vertical="center"/>
    </xf>
    <xf numFmtId="38" fontId="15" fillId="0" borderId="23" xfId="1" applyFont="1" applyFill="1" applyBorder="1" applyAlignment="1">
      <alignment vertical="center" shrinkToFit="1"/>
    </xf>
    <xf numFmtId="0" fontId="15" fillId="0" borderId="25" xfId="0" applyFont="1" applyBorder="1">
      <alignment vertical="center"/>
    </xf>
    <xf numFmtId="0" fontId="6" fillId="0" borderId="26" xfId="0" applyFont="1" applyBorder="1">
      <alignment vertical="center"/>
    </xf>
    <xf numFmtId="38" fontId="16" fillId="0" borderId="27" xfId="1" applyFont="1" applyBorder="1">
      <alignment vertical="center"/>
    </xf>
    <xf numFmtId="0" fontId="8" fillId="5" borderId="13" xfId="0" applyFont="1" applyFill="1" applyBorder="1" applyAlignment="1">
      <alignment horizontal="left" vertical="center" shrinkToFit="1"/>
    </xf>
    <xf numFmtId="38" fontId="15" fillId="5" borderId="14" xfId="1" applyFont="1" applyFill="1" applyBorder="1" applyAlignment="1">
      <alignment vertical="center" shrinkToFit="1"/>
    </xf>
    <xf numFmtId="38" fontId="12" fillId="5" borderId="14" xfId="0" applyNumberFormat="1" applyFont="1" applyFill="1" applyBorder="1" applyAlignment="1">
      <alignment vertical="center" shrinkToFit="1"/>
    </xf>
    <xf numFmtId="38" fontId="16" fillId="5" borderId="15" xfId="1" applyFont="1" applyFill="1" applyBorder="1">
      <alignment vertical="center"/>
    </xf>
    <xf numFmtId="177" fontId="17" fillId="0" borderId="28" xfId="0" applyNumberFormat="1" applyFont="1" applyBorder="1" applyAlignment="1">
      <alignment vertical="center" wrapText="1"/>
    </xf>
    <xf numFmtId="177" fontId="17" fillId="0" borderId="0" xfId="0" applyNumberFormat="1" applyFont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0" fontId="6" fillId="0" borderId="0" xfId="0" applyFont="1">
      <alignment vertical="center"/>
    </xf>
    <xf numFmtId="177" fontId="17" fillId="0" borderId="10" xfId="0" applyNumberFormat="1" applyFont="1" applyBorder="1" applyAlignment="1">
      <alignment vertical="center" wrapText="1"/>
    </xf>
    <xf numFmtId="177" fontId="17" fillId="0" borderId="11" xfId="0" applyNumberFormat="1" applyFont="1" applyBorder="1" applyAlignment="1">
      <alignment vertical="center" wrapText="1"/>
    </xf>
    <xf numFmtId="177" fontId="17" fillId="0" borderId="12" xfId="0" applyNumberFormat="1" applyFont="1" applyBorder="1" applyAlignment="1">
      <alignment vertical="center" wrapText="1"/>
    </xf>
    <xf numFmtId="0" fontId="6" fillId="0" borderId="22" xfId="0" applyFont="1" applyBorder="1" applyAlignment="1">
      <alignment horizontal="left" vertical="center" shrinkToFit="1"/>
    </xf>
    <xf numFmtId="0" fontId="18" fillId="0" borderId="22" xfId="0" applyFont="1" applyBorder="1" applyAlignment="1">
      <alignment horizontal="left" vertical="center" shrinkToFit="1"/>
    </xf>
    <xf numFmtId="38" fontId="19" fillId="0" borderId="23" xfId="1" applyFont="1" applyFill="1" applyBorder="1" applyAlignment="1">
      <alignment vertical="center" shrinkToFit="1"/>
    </xf>
    <xf numFmtId="176" fontId="18" fillId="4" borderId="24" xfId="1" applyNumberFormat="1" applyFont="1" applyFill="1" applyBorder="1" applyAlignment="1">
      <alignment vertical="center" shrinkToFit="1"/>
    </xf>
    <xf numFmtId="0" fontId="18" fillId="0" borderId="30" xfId="0" applyFont="1" applyBorder="1" applyAlignment="1">
      <alignment horizontal="left" vertical="center" shrinkToFit="1"/>
    </xf>
    <xf numFmtId="38" fontId="15" fillId="0" borderId="31" xfId="1" applyFont="1" applyFill="1" applyBorder="1" applyAlignment="1">
      <alignment vertical="center" shrinkToFit="1"/>
    </xf>
    <xf numFmtId="38" fontId="16" fillId="0" borderId="31" xfId="1" applyFont="1" applyBorder="1">
      <alignment vertical="center"/>
    </xf>
    <xf numFmtId="176" fontId="18" fillId="4" borderId="32" xfId="1" applyNumberFormat="1" applyFont="1" applyFill="1" applyBorder="1" applyAlignment="1">
      <alignment vertical="center" shrinkToFit="1"/>
    </xf>
    <xf numFmtId="0" fontId="15" fillId="0" borderId="33" xfId="0" applyFont="1" applyBorder="1">
      <alignment vertical="center"/>
    </xf>
    <xf numFmtId="0" fontId="6" fillId="0" borderId="34" xfId="0" applyFont="1" applyBorder="1">
      <alignment vertical="center"/>
    </xf>
    <xf numFmtId="38" fontId="16" fillId="4" borderId="35" xfId="1" applyFont="1" applyFill="1" applyBorder="1">
      <alignment vertical="center"/>
    </xf>
    <xf numFmtId="0" fontId="14" fillId="0" borderId="2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2" fillId="5" borderId="19" xfId="0" applyFont="1" applyFill="1" applyBorder="1" applyAlignment="1">
      <alignment horizontal="left" vertical="center" shrinkToFit="1"/>
    </xf>
    <xf numFmtId="38" fontId="15" fillId="5" borderId="20" xfId="1" applyFont="1" applyFill="1" applyBorder="1" applyAlignment="1">
      <alignment vertical="center" shrinkToFit="1"/>
    </xf>
    <xf numFmtId="38" fontId="12" fillId="5" borderId="20" xfId="0" applyNumberFormat="1" applyFont="1" applyFill="1" applyBorder="1" applyAlignment="1">
      <alignment vertical="center" shrinkToFit="1"/>
    </xf>
    <xf numFmtId="38" fontId="8" fillId="5" borderId="36" xfId="1" applyFont="1" applyFill="1" applyBorder="1" applyAlignment="1">
      <alignment horizontal="center" vertical="center" shrinkToFit="1"/>
    </xf>
    <xf numFmtId="38" fontId="8" fillId="5" borderId="37" xfId="1" applyFont="1" applyFill="1" applyBorder="1" applyAlignment="1">
      <alignment horizontal="center" vertical="center" shrinkToFit="1"/>
    </xf>
    <xf numFmtId="0" fontId="6" fillId="0" borderId="38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12" fillId="5" borderId="25" xfId="0" applyFont="1" applyFill="1" applyBorder="1" applyAlignment="1">
      <alignment horizontal="left" vertical="center" shrinkToFit="1"/>
    </xf>
    <xf numFmtId="38" fontId="15" fillId="5" borderId="26" xfId="1" applyFont="1" applyFill="1" applyBorder="1" applyAlignment="1">
      <alignment vertical="center" shrinkToFit="1"/>
    </xf>
    <xf numFmtId="38" fontId="12" fillId="5" borderId="26" xfId="0" applyNumberFormat="1" applyFont="1" applyFill="1" applyBorder="1" applyAlignment="1">
      <alignment vertical="center" shrinkToFit="1"/>
    </xf>
    <xf numFmtId="38" fontId="8" fillId="5" borderId="41" xfId="1" applyFont="1" applyFill="1" applyBorder="1" applyAlignment="1">
      <alignment horizontal="center" vertical="center" shrinkToFit="1"/>
    </xf>
    <xf numFmtId="38" fontId="8" fillId="5" borderId="42" xfId="1" applyFont="1" applyFill="1" applyBorder="1" applyAlignment="1">
      <alignment horizontal="center" vertical="center" shrinkToFit="1"/>
    </xf>
    <xf numFmtId="38" fontId="8" fillId="5" borderId="43" xfId="1" applyFont="1" applyFill="1" applyBorder="1" applyAlignment="1">
      <alignment horizontal="center" vertical="center" shrinkToFit="1"/>
    </xf>
    <xf numFmtId="38" fontId="8" fillId="5" borderId="44" xfId="1" applyFont="1" applyFill="1" applyBorder="1" applyAlignment="1">
      <alignment horizontal="center" vertical="center" shrinkToFit="1"/>
    </xf>
    <xf numFmtId="0" fontId="20" fillId="5" borderId="4" xfId="0" applyFont="1" applyFill="1" applyBorder="1" applyAlignment="1">
      <alignment horizontal="center" vertical="center"/>
    </xf>
    <xf numFmtId="38" fontId="21" fillId="5" borderId="26" xfId="0" applyNumberFormat="1" applyFont="1" applyFill="1" applyBorder="1" applyAlignment="1">
      <alignment horizontal="center" vertical="center"/>
    </xf>
    <xf numFmtId="0" fontId="21" fillId="5" borderId="26" xfId="0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20" fillId="5" borderId="10" xfId="0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4" fillId="3" borderId="45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177" fontId="7" fillId="0" borderId="10" xfId="0" applyNumberFormat="1" applyFont="1" applyBorder="1">
      <alignment vertical="center"/>
    </xf>
    <xf numFmtId="177" fontId="7" fillId="0" borderId="11" xfId="0" applyNumberFormat="1" applyFont="1" applyBorder="1">
      <alignment vertical="center"/>
    </xf>
    <xf numFmtId="0" fontId="7" fillId="0" borderId="12" xfId="0" applyFont="1" applyBorder="1">
      <alignment vertical="center"/>
    </xf>
    <xf numFmtId="38" fontId="16" fillId="4" borderId="17" xfId="1" applyFont="1" applyFill="1" applyBorder="1">
      <alignment vertical="center"/>
    </xf>
    <xf numFmtId="0" fontId="23" fillId="0" borderId="0" xfId="0" applyFont="1">
      <alignment vertical="center"/>
    </xf>
    <xf numFmtId="38" fontId="24" fillId="0" borderId="0" xfId="0" applyNumberFormat="1" applyFont="1">
      <alignment vertical="center"/>
    </xf>
    <xf numFmtId="38" fontId="16" fillId="4" borderId="23" xfId="1" applyFont="1" applyFill="1" applyBorder="1">
      <alignment vertical="center"/>
    </xf>
    <xf numFmtId="0" fontId="25" fillId="0" borderId="0" xfId="0" applyFont="1">
      <alignment vertical="center"/>
    </xf>
    <xf numFmtId="177" fontId="7" fillId="0" borderId="28" xfId="0" applyNumberFormat="1" applyFont="1" applyBorder="1">
      <alignment vertical="center"/>
    </xf>
    <xf numFmtId="0" fontId="7" fillId="0" borderId="29" xfId="0" applyFont="1" applyBorder="1">
      <alignment vertical="center"/>
    </xf>
    <xf numFmtId="0" fontId="25" fillId="0" borderId="11" xfId="0" applyFont="1" applyBorder="1">
      <alignment vertical="center"/>
    </xf>
    <xf numFmtId="38" fontId="24" fillId="0" borderId="11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0" fontId="25" fillId="5" borderId="23" xfId="0" applyFont="1" applyFill="1" applyBorder="1">
      <alignment vertical="center"/>
    </xf>
    <xf numFmtId="38" fontId="24" fillId="5" borderId="23" xfId="0" applyNumberFormat="1" applyFont="1" applyFill="1" applyBorder="1">
      <alignment vertical="center"/>
    </xf>
    <xf numFmtId="177" fontId="7" fillId="0" borderId="47" xfId="0" applyNumberFormat="1" applyFont="1" applyBorder="1">
      <alignment vertical="center"/>
    </xf>
    <xf numFmtId="38" fontId="19" fillId="4" borderId="23" xfId="1" applyFont="1" applyFill="1" applyBorder="1" applyAlignment="1">
      <alignment vertical="center" shrinkToFit="1"/>
    </xf>
    <xf numFmtId="0" fontId="7" fillId="3" borderId="2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38" fontId="16" fillId="4" borderId="31" xfId="1" applyFont="1" applyFill="1" applyBorder="1">
      <alignment vertical="center"/>
    </xf>
    <xf numFmtId="38" fontId="15" fillId="5" borderId="31" xfId="1" applyFont="1" applyFill="1" applyBorder="1" applyAlignment="1">
      <alignment vertical="center" shrinkToFit="1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 shrinkToFit="1"/>
    </xf>
    <xf numFmtId="0" fontId="12" fillId="0" borderId="49" xfId="0" applyFont="1" applyBorder="1" applyAlignment="1">
      <alignment horizontal="center" vertical="center" shrinkToFit="1"/>
    </xf>
    <xf numFmtId="0" fontId="8" fillId="0" borderId="49" xfId="0" applyFont="1" applyBorder="1" applyAlignment="1">
      <alignment horizontal="center" vertical="center" shrinkToFit="1"/>
    </xf>
    <xf numFmtId="0" fontId="12" fillId="0" borderId="50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38" fontId="16" fillId="4" borderId="20" xfId="1" applyFont="1" applyFill="1" applyBorder="1">
      <alignment vertical="center"/>
    </xf>
    <xf numFmtId="176" fontId="15" fillId="4" borderId="21" xfId="1" applyNumberFormat="1" applyFont="1" applyFill="1" applyBorder="1" applyAlignment="1">
      <alignment vertical="center" shrinkToFit="1"/>
    </xf>
    <xf numFmtId="0" fontId="6" fillId="0" borderId="22" xfId="0" applyFont="1" applyBorder="1">
      <alignment vertical="center"/>
    </xf>
    <xf numFmtId="0" fontId="18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12" fillId="5" borderId="30" xfId="0" applyFont="1" applyFill="1" applyBorder="1" applyAlignment="1">
      <alignment horizontal="left" vertical="center" shrinkToFit="1"/>
    </xf>
    <xf numFmtId="38" fontId="12" fillId="5" borderId="31" xfId="0" applyNumberFormat="1" applyFont="1" applyFill="1" applyBorder="1" applyAlignment="1">
      <alignment vertical="center" shrinkToFit="1"/>
    </xf>
    <xf numFmtId="0" fontId="8" fillId="5" borderId="33" xfId="0" applyFont="1" applyFill="1" applyBorder="1" applyAlignment="1">
      <alignment horizontal="left" vertical="center" shrinkToFit="1"/>
    </xf>
    <xf numFmtId="38" fontId="12" fillId="5" borderId="34" xfId="0" applyNumberFormat="1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11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T$23" lockText="1" noThreeD="1"/>
</file>

<file path=xl/ctrlProps/ctrlProp2.xml><?xml version="1.0" encoding="utf-8"?>
<formControlPr xmlns="http://schemas.microsoft.com/office/spreadsheetml/2009/9/main" objectType="CheckBox" fmlaLink="$T$24:$U$24" lockText="1" noThreeD="1"/>
</file>

<file path=xl/ctrlProps/ctrlProp3.xml><?xml version="1.0" encoding="utf-8"?>
<formControlPr xmlns="http://schemas.microsoft.com/office/spreadsheetml/2009/9/main" objectType="CheckBox" fmlaLink="$T$25:$U$25" lockText="1" noThreeD="1"/>
</file>

<file path=xl/ctrlProps/ctrlProp4.xml><?xml version="1.0" encoding="utf-8"?>
<formControlPr xmlns="http://schemas.microsoft.com/office/spreadsheetml/2009/9/main" objectType="CheckBox" fmlaLink="V26" lockText="1" noThreeD="1"/>
</file>

<file path=xl/ctrlProps/ctrlProp5.xml><?xml version="1.0" encoding="utf-8"?>
<formControlPr xmlns="http://schemas.microsoft.com/office/spreadsheetml/2009/9/main" objectType="CheckBox" fmlaLink="$T$21" lockText="1" noThreeD="1"/>
</file>

<file path=xl/ctrlProps/ctrlProp6.xml><?xml version="1.0" encoding="utf-8"?>
<formControlPr xmlns="http://schemas.microsoft.com/office/spreadsheetml/2009/9/main" objectType="CheckBox" fmlaLink="U21" lockText="1" noThreeD="1"/>
</file>

<file path=xl/ctrlProps/ctrlProp7.xml><?xml version="1.0" encoding="utf-8"?>
<formControlPr xmlns="http://schemas.microsoft.com/office/spreadsheetml/2009/9/main" objectType="CheckBox" fmlaLink="$T$9" lockText="1" noThreeD="1"/>
</file>

<file path=xl/ctrlProps/ctrlProp8.xml><?xml version="1.0" encoding="utf-8"?>
<formControlPr xmlns="http://schemas.microsoft.com/office/spreadsheetml/2009/9/main" objectType="CheckBox" fmlaLink="$U$9" lockText="1" noThreeD="1"/>
</file>

<file path=xl/ctrlProps/ctrlProp9.xml><?xml version="1.0" encoding="utf-8"?>
<formControlPr xmlns="http://schemas.microsoft.com/office/spreadsheetml/2009/9/main" objectType="CheckBox" fmlaLink="$T$10" lockText="1" noThreeD="1"/>
</file>

<file path=xl/ctrlProps/ctrlProp10.xml><?xml version="1.0" encoding="utf-8"?>
<formControlPr xmlns="http://schemas.microsoft.com/office/spreadsheetml/2009/9/main" objectType="CheckBox" fmlaLink="$U$10" lockText="1" noThreeD="1"/>
</file>

<file path=xl/ctrlProps/ctrlProp11.xml><?xml version="1.0" encoding="utf-8"?>
<formControlPr xmlns="http://schemas.microsoft.com/office/spreadsheetml/2009/9/main" objectType="CheckBox" fmlaLink="$V$10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415925</xdr:colOff>
      <xdr:row>28</xdr:row>
      <xdr:rowOff>209550</xdr:rowOff>
    </xdr:from>
    <xdr:ext cx="5712526" cy="127278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034137-6D36-4243-A017-445187FEE420}"/>
            </a:ext>
          </a:extLst>
        </xdr:cNvPr>
        <xdr:cNvSpPr txBox="1"/>
      </xdr:nvSpPr>
      <xdr:spPr>
        <a:xfrm>
          <a:off x="9055100" y="7000875"/>
          <a:ext cx="5712526" cy="12727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価格は税抜価格表示となります。</a:t>
          </a:r>
          <a:r>
            <a: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％課税させていただきます。</a:t>
          </a:r>
          <a:r>
            <a:rPr lang="ja-JP" altLang="en-US" sz="1100"/>
            <a:t> </a:t>
          </a:r>
          <a:br>
            <a:rPr lang="en-US" altLang="ja-JP" sz="1100"/>
          </a:br>
          <a:r>
            <a: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ご依頼時の受注状況により、ご希望の配布期間での配布が困難な場合がございます。</a:t>
          </a:r>
          <a:r>
            <a:rPr lang="ja-JP" altLang="en-US" sz="1100"/>
            <a:t> </a:t>
          </a:r>
          <a:br>
            <a:rPr lang="en-US" altLang="ja-JP" sz="1100"/>
          </a:br>
          <a:r>
            <a: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配布部数は目安です。（弊社では地域毎の世帯数の</a:t>
          </a:r>
          <a:r>
            <a: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割の数字としております）</a:t>
          </a:r>
          <a:r>
            <a:rPr lang="ja-JP" altLang="en-US" sz="1100"/>
            <a:t> </a:t>
          </a:r>
          <a:br>
            <a: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投函禁止物件の増加、新築物件増加などの理由で増減する可能性がございます。</a:t>
          </a:r>
          <a:br>
            <a: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上記以外に、全国への手配も可能です。</a:t>
          </a:r>
          <a:r>
            <a:rPr lang="ja-JP" altLang="en-US" sz="1100"/>
            <a:t> </a:t>
          </a:r>
          <a:endParaRPr kumimoji="1" lang="ja-JP" altLang="en-US" sz="1100"/>
        </a:p>
      </xdr:txBody>
    </xdr:sp>
    <xdr:clientData/>
  </xdr:oneCellAnchor>
  <xdr:oneCellAnchor>
    <xdr:from>
      <xdr:col>0</xdr:col>
      <xdr:colOff>0</xdr:colOff>
      <xdr:row>43</xdr:row>
      <xdr:rowOff>85725</xdr:rowOff>
    </xdr:from>
    <xdr:ext cx="14535150" cy="29527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6338853-20BF-4997-8116-69673ADE5978}"/>
            </a:ext>
          </a:extLst>
        </xdr:cNvPr>
        <xdr:cNvSpPr txBox="1"/>
      </xdr:nvSpPr>
      <xdr:spPr>
        <a:xfrm>
          <a:off x="0" y="10572750"/>
          <a:ext cx="14535150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株式会社あおぞらポスト　　〒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250-0852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　神奈川県小田原市栢山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375-2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　栢山レジデンス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A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棟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階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+mn-lt"/>
              <a:ea typeface="+mn-ea"/>
            </a:rPr>
            <a:t>　　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TEL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：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0465-46-6934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FAX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：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0465-46-6926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+mn-lt"/>
              <a:ea typeface="+mn-ea"/>
            </a:rPr>
            <a:t>　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E-mail</a:t>
          </a:r>
          <a:r>
            <a:rPr lang="ja-JP" altLang="en-US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：</a:t>
          </a:r>
          <a:r>
            <a:rPr lang="en-US" altLang="ja-JP" sz="1200" b="1" i="0" u="none" strike="noStrike">
              <a:solidFill>
                <a:srgbClr val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info@aozorapost.com</a:t>
          </a:r>
          <a:r>
            <a:rPr lang="en-US" altLang="ja-JP" sz="1200"/>
            <a:t> </a:t>
          </a:r>
          <a:endParaRPr kumimoji="1" lang="ja-JP" altLang="en-US" sz="1200"/>
        </a:p>
      </xdr:txBody>
    </xdr:sp>
    <xdr:clientData/>
  </xdr:oneCellAnchor>
  <xdr:oneCellAnchor>
    <xdr:from>
      <xdr:col>19</xdr:col>
      <xdr:colOff>202038</xdr:colOff>
      <xdr:row>37</xdr:row>
      <xdr:rowOff>76200</xdr:rowOff>
    </xdr:from>
    <xdr:ext cx="338554" cy="3497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0A8A536-5FAF-42A2-8F65-8B9C0E440E9C}"/>
            </a:ext>
          </a:extLst>
        </xdr:cNvPr>
        <xdr:cNvSpPr txBox="1"/>
      </xdr:nvSpPr>
      <xdr:spPr>
        <a:xfrm>
          <a:off x="13517988" y="9096375"/>
          <a:ext cx="338554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chemeClr val="bg1">
                  <a:lumMod val="50000"/>
                </a:schemeClr>
              </a:solidFill>
            </a:rPr>
            <a:t>㊞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21</xdr:row>
          <xdr:rowOff>257175</xdr:rowOff>
        </xdr:from>
        <xdr:to>
          <xdr:col>20</xdr:col>
          <xdr:colOff>28575</xdr:colOff>
          <xdr:row>23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23180D1-414A-4CA6-8161-904CC9EC33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軒並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23</xdr:row>
          <xdr:rowOff>9525</xdr:rowOff>
        </xdr:from>
        <xdr:to>
          <xdr:col>21</xdr:col>
          <xdr:colOff>104775</xdr:colOff>
          <xdr:row>23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ABBCA4D-19AB-4030-9A52-51456C09E4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戸建指定（+3.5円）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24</xdr:row>
          <xdr:rowOff>28575</xdr:rowOff>
        </xdr:from>
        <xdr:to>
          <xdr:col>21</xdr:col>
          <xdr:colOff>104775</xdr:colOff>
          <xdr:row>25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8184662B-0E44-4F6C-843F-E9158E1C52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集合指定（+2.0円）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638175</xdr:colOff>
          <xdr:row>25</xdr:row>
          <xdr:rowOff>19050</xdr:rowOff>
        </xdr:from>
        <xdr:to>
          <xdr:col>22</xdr:col>
          <xdr:colOff>38100</xdr:colOff>
          <xdr:row>26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6E619DD4-453A-4631-8205-D26EACD2E3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20</xdr:row>
          <xdr:rowOff>19050</xdr:rowOff>
        </xdr:from>
        <xdr:to>
          <xdr:col>20</xdr:col>
          <xdr:colOff>28575</xdr:colOff>
          <xdr:row>20</xdr:row>
          <xdr:rowOff>238125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D6CB106B-479D-4A9F-A26E-284A2678C6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引取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20</xdr:row>
          <xdr:rowOff>19050</xdr:rowOff>
        </xdr:from>
        <xdr:to>
          <xdr:col>20</xdr:col>
          <xdr:colOff>638175</xdr:colOff>
          <xdr:row>20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510DE559-FB70-40B8-86A6-FE5E2B0C32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9525</xdr:rowOff>
        </xdr:from>
        <xdr:to>
          <xdr:col>19</xdr:col>
          <xdr:colOff>619125</xdr:colOff>
          <xdr:row>8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9F4EB259-4BEF-4CB9-AD19-80DB83303D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A4以下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8</xdr:row>
          <xdr:rowOff>9525</xdr:rowOff>
        </xdr:from>
        <xdr:to>
          <xdr:col>20</xdr:col>
          <xdr:colOff>419100</xdr:colOff>
          <xdr:row>8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9D0089F2-3067-4B16-A4E5-18F571E387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B4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38100</xdr:rowOff>
        </xdr:from>
        <xdr:to>
          <xdr:col>19</xdr:col>
          <xdr:colOff>428625</xdr:colOff>
          <xdr:row>9</xdr:row>
          <xdr:rowOff>238125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FB678038-75C8-4C9C-B896-8E355D02F7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A3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9</xdr:row>
          <xdr:rowOff>38100</xdr:rowOff>
        </xdr:from>
        <xdr:to>
          <xdr:col>20</xdr:col>
          <xdr:colOff>428625</xdr:colOff>
          <xdr:row>9</xdr:row>
          <xdr:rowOff>238125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8011679C-B96A-4F39-9CC3-783A88FDD7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B3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9</xdr:row>
          <xdr:rowOff>38100</xdr:rowOff>
        </xdr:from>
        <xdr:to>
          <xdr:col>21</xdr:col>
          <xdr:colOff>523875</xdr:colOff>
          <xdr:row>9</xdr:row>
          <xdr:rowOff>238125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F98F321C-AF7D-4A90-95AA-22F8FC8C48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特殊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01FA6-538B-4E08-A46A-83971D6D1385}">
  <sheetPr>
    <pageSetUpPr fitToPage="1"/>
  </sheetPr>
  <dimension ref="A1:V43"/>
  <sheetViews>
    <sheetView showZeros="0" tabSelected="1" zoomScale="85" zoomScaleNormal="85" workbookViewId="0">
      <selection activeCell="V26" sqref="V26"/>
    </sheetView>
  </sheetViews>
  <sheetFormatPr defaultRowHeight="19.5"/>
  <cols>
    <col min="1" max="1" width="15.625" style="97" customWidth="1"/>
    <col min="2" max="5" width="8.625" style="97" customWidth="1"/>
    <col min="6" max="6" width="7.5" style="97" bestFit="1" customWidth="1"/>
    <col min="7" max="7" width="5.625" customWidth="1"/>
    <col min="8" max="8" width="15.625" customWidth="1"/>
    <col min="9" max="12" width="8.625" customWidth="1"/>
    <col min="13" max="13" width="5.625" customWidth="1"/>
    <col min="14" max="14" width="15.625" customWidth="1"/>
    <col min="15" max="18" width="8.625" customWidth="1"/>
    <col min="19" max="19" width="5.625" customWidth="1"/>
    <col min="20" max="22" width="8.625" customWidth="1"/>
  </cols>
  <sheetData>
    <row r="1" spans="1:22" s="5" customFormat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 t="s">
        <v>1</v>
      </c>
    </row>
    <row r="2" spans="1:22" ht="12" customHeight="1" thickBot="1">
      <c r="A2" s="6"/>
      <c r="B2" s="6"/>
      <c r="C2" s="6"/>
      <c r="D2" s="6"/>
      <c r="E2" s="6"/>
      <c r="F2" s="6"/>
      <c r="H2" s="6"/>
      <c r="I2" s="6"/>
      <c r="J2" s="6"/>
      <c r="K2" s="6"/>
      <c r="L2" s="6"/>
      <c r="T2" s="7"/>
      <c r="U2" s="7"/>
    </row>
    <row r="3" spans="1:22">
      <c r="A3" s="8" t="s">
        <v>2</v>
      </c>
      <c r="B3" s="9"/>
      <c r="C3" s="9"/>
      <c r="D3" s="9"/>
      <c r="E3" s="9"/>
      <c r="F3" s="10"/>
      <c r="H3" s="8" t="s">
        <v>3</v>
      </c>
      <c r="I3" s="9"/>
      <c r="J3" s="9"/>
      <c r="K3" s="9"/>
      <c r="L3" s="10"/>
      <c r="N3" s="8" t="s">
        <v>4</v>
      </c>
      <c r="O3" s="9"/>
      <c r="P3" s="9"/>
      <c r="Q3" s="9"/>
      <c r="R3" s="10"/>
      <c r="T3" s="11" t="s">
        <v>5</v>
      </c>
      <c r="U3" s="12"/>
      <c r="V3" s="13"/>
    </row>
    <row r="4" spans="1:22" ht="20.25" thickBot="1">
      <c r="A4" s="14" t="s">
        <v>6</v>
      </c>
      <c r="B4" s="15"/>
      <c r="C4" s="15"/>
      <c r="D4" s="15"/>
      <c r="E4" s="15"/>
      <c r="F4" s="16"/>
      <c r="H4" s="14" t="s">
        <v>7</v>
      </c>
      <c r="I4" s="17"/>
      <c r="J4" s="17"/>
      <c r="K4" s="17"/>
      <c r="L4" s="18"/>
      <c r="N4" s="14" t="s">
        <v>8</v>
      </c>
      <c r="O4" s="17"/>
      <c r="P4" s="17"/>
      <c r="Q4" s="17"/>
      <c r="R4" s="18"/>
      <c r="T4" s="19" t="s">
        <v>9</v>
      </c>
      <c r="U4" s="20"/>
      <c r="V4" s="21"/>
    </row>
    <row r="5" spans="1:22" ht="19.5" customHeight="1" thickBot="1">
      <c r="A5" s="22" t="s">
        <v>10</v>
      </c>
      <c r="B5" s="23" t="s">
        <v>11</v>
      </c>
      <c r="C5" s="23" t="s">
        <v>12</v>
      </c>
      <c r="D5" s="23" t="s">
        <v>13</v>
      </c>
      <c r="E5" s="24" t="s">
        <v>14</v>
      </c>
      <c r="F5" s="25" t="s">
        <v>15</v>
      </c>
      <c r="H5" s="22" t="s">
        <v>10</v>
      </c>
      <c r="I5" s="23" t="s">
        <v>11</v>
      </c>
      <c r="J5" s="23" t="s">
        <v>12</v>
      </c>
      <c r="K5" s="23" t="s">
        <v>13</v>
      </c>
      <c r="L5" s="26" t="s">
        <v>14</v>
      </c>
      <c r="N5" s="22" t="s">
        <v>10</v>
      </c>
      <c r="O5" s="23" t="s">
        <v>11</v>
      </c>
      <c r="P5" s="23" t="s">
        <v>12</v>
      </c>
      <c r="Q5" s="23" t="s">
        <v>13</v>
      </c>
      <c r="R5" s="26" t="s">
        <v>14</v>
      </c>
      <c r="T5" s="27" t="s">
        <v>16</v>
      </c>
      <c r="U5" s="28"/>
      <c r="V5" s="29"/>
    </row>
    <row r="6" spans="1:22" ht="18.75">
      <c r="A6" s="30" t="s">
        <v>17</v>
      </c>
      <c r="B6" s="31">
        <v>1260</v>
      </c>
      <c r="C6" s="31">
        <v>860</v>
      </c>
      <c r="D6" s="31">
        <v>400</v>
      </c>
      <c r="E6" s="32"/>
      <c r="F6" s="33">
        <v>9</v>
      </c>
      <c r="H6" s="34" t="s">
        <v>18</v>
      </c>
      <c r="I6" s="35">
        <f>SUM(J6:K6)</f>
        <v>880</v>
      </c>
      <c r="J6" s="35">
        <v>830</v>
      </c>
      <c r="K6" s="35">
        <v>50</v>
      </c>
      <c r="L6" s="36"/>
      <c r="N6" s="37" t="s">
        <v>19</v>
      </c>
      <c r="O6" s="38">
        <f t="shared" ref="O6:O14" si="0">SUM(P6:Q6)</f>
        <v>1290</v>
      </c>
      <c r="P6" s="38">
        <v>760</v>
      </c>
      <c r="Q6" s="38">
        <v>530</v>
      </c>
      <c r="R6" s="39"/>
      <c r="T6" s="40"/>
      <c r="U6" s="41"/>
      <c r="V6" s="42"/>
    </row>
    <row r="7" spans="1:22" ht="18.75">
      <c r="A7" s="43" t="s">
        <v>20</v>
      </c>
      <c r="B7" s="44">
        <v>2950</v>
      </c>
      <c r="C7" s="44">
        <v>2230</v>
      </c>
      <c r="D7" s="44">
        <v>720</v>
      </c>
      <c r="E7" s="45"/>
      <c r="F7" s="46">
        <v>9</v>
      </c>
      <c r="H7" s="47" t="s">
        <v>21</v>
      </c>
      <c r="I7" s="48">
        <f>SUM(J7:K7)</f>
        <v>790</v>
      </c>
      <c r="J7" s="48">
        <v>670</v>
      </c>
      <c r="K7" s="48">
        <v>120</v>
      </c>
      <c r="L7" s="49"/>
      <c r="N7" s="47" t="s">
        <v>22</v>
      </c>
      <c r="O7" s="48">
        <f t="shared" si="0"/>
        <v>2000</v>
      </c>
      <c r="P7" s="48">
        <v>800</v>
      </c>
      <c r="Q7" s="48">
        <v>1200</v>
      </c>
      <c r="R7" s="49"/>
      <c r="T7" s="11" t="s">
        <v>23</v>
      </c>
      <c r="U7" s="12"/>
      <c r="V7" s="13"/>
    </row>
    <row r="8" spans="1:22" thickBot="1">
      <c r="A8" s="43" t="s">
        <v>24</v>
      </c>
      <c r="B8" s="50">
        <v>690</v>
      </c>
      <c r="C8" s="50">
        <v>640</v>
      </c>
      <c r="D8" s="50">
        <v>50</v>
      </c>
      <c r="E8" s="45"/>
      <c r="F8" s="46">
        <v>9</v>
      </c>
      <c r="H8" s="51" t="s">
        <v>25</v>
      </c>
      <c r="I8" s="52">
        <f>SUM(J8:K8)</f>
        <v>840</v>
      </c>
      <c r="J8" s="52">
        <v>770</v>
      </c>
      <c r="K8" s="52">
        <v>70</v>
      </c>
      <c r="L8" s="53"/>
      <c r="N8" s="47" t="s">
        <v>26</v>
      </c>
      <c r="O8" s="48">
        <f t="shared" si="0"/>
        <v>580</v>
      </c>
      <c r="P8" s="48">
        <v>350</v>
      </c>
      <c r="Q8" s="48">
        <v>230</v>
      </c>
      <c r="R8" s="49"/>
      <c r="T8" s="19"/>
      <c r="U8" s="20"/>
      <c r="V8" s="21"/>
    </row>
    <row r="9" spans="1:22" thickBot="1">
      <c r="A9" s="43" t="s">
        <v>27</v>
      </c>
      <c r="B9" s="50">
        <v>1730</v>
      </c>
      <c r="C9" s="50">
        <v>1340</v>
      </c>
      <c r="D9" s="50">
        <v>390</v>
      </c>
      <c r="E9" s="45"/>
      <c r="F9" s="46">
        <v>9</v>
      </c>
      <c r="H9" s="54" t="s">
        <v>28</v>
      </c>
      <c r="I9" s="55">
        <f>J9+K9</f>
        <v>2510</v>
      </c>
      <c r="J9" s="56">
        <f>SUM(J6:J8)</f>
        <v>2270</v>
      </c>
      <c r="K9" s="56">
        <f>SUM(K6:K8)</f>
        <v>240</v>
      </c>
      <c r="L9" s="57">
        <f>SUM(L$6:L$8)</f>
        <v>0</v>
      </c>
      <c r="N9" s="47" t="s">
        <v>29</v>
      </c>
      <c r="O9" s="48">
        <f t="shared" si="0"/>
        <v>220</v>
      </c>
      <c r="P9" s="48">
        <v>150</v>
      </c>
      <c r="Q9" s="48">
        <v>70</v>
      </c>
      <c r="R9" s="49"/>
      <c r="T9" s="58"/>
      <c r="U9" s="59"/>
      <c r="V9" s="60"/>
    </row>
    <row r="10" spans="1:22" thickBot="1">
      <c r="A10" s="43" t="s">
        <v>30</v>
      </c>
      <c r="B10" s="50">
        <v>1240</v>
      </c>
      <c r="C10" s="50">
        <v>810</v>
      </c>
      <c r="D10" s="50">
        <v>430</v>
      </c>
      <c r="E10" s="45"/>
      <c r="F10" s="46">
        <v>9</v>
      </c>
      <c r="H10" s="61"/>
      <c r="I10" s="61"/>
      <c r="J10" s="61"/>
      <c r="K10" s="61"/>
      <c r="L10" s="61"/>
      <c r="N10" s="47" t="s">
        <v>31</v>
      </c>
      <c r="O10" s="48">
        <f t="shared" si="0"/>
        <v>1020</v>
      </c>
      <c r="P10" s="48">
        <v>640</v>
      </c>
      <c r="Q10" s="48">
        <v>380</v>
      </c>
      <c r="R10" s="49"/>
      <c r="T10" s="62"/>
      <c r="U10" s="63"/>
      <c r="V10" s="64"/>
    </row>
    <row r="11" spans="1:22" ht="18.75">
      <c r="A11" s="65" t="s">
        <v>32</v>
      </c>
      <c r="B11" s="50">
        <v>1080</v>
      </c>
      <c r="C11" s="50">
        <v>990</v>
      </c>
      <c r="D11" s="50">
        <v>90</v>
      </c>
      <c r="E11" s="45"/>
      <c r="F11" s="46">
        <v>9</v>
      </c>
      <c r="H11" s="8" t="s">
        <v>33</v>
      </c>
      <c r="I11" s="9"/>
      <c r="J11" s="9"/>
      <c r="K11" s="9"/>
      <c r="L11" s="10"/>
      <c r="N11" s="47" t="s">
        <v>34</v>
      </c>
      <c r="O11" s="48">
        <f t="shared" si="0"/>
        <v>500</v>
      </c>
      <c r="P11" s="48">
        <v>360</v>
      </c>
      <c r="Q11" s="48">
        <v>140</v>
      </c>
      <c r="R11" s="49"/>
      <c r="T11" s="11" t="s">
        <v>35</v>
      </c>
      <c r="U11" s="12"/>
      <c r="V11" s="13"/>
    </row>
    <row r="12" spans="1:22" thickBot="1">
      <c r="A12" s="66" t="s">
        <v>36</v>
      </c>
      <c r="B12" s="44">
        <v>220</v>
      </c>
      <c r="C12" s="44">
        <v>200</v>
      </c>
      <c r="D12" s="44">
        <v>20</v>
      </c>
      <c r="E12" s="67"/>
      <c r="F12" s="68">
        <v>40</v>
      </c>
      <c r="H12" s="14" t="s">
        <v>8</v>
      </c>
      <c r="I12" s="17"/>
      <c r="J12" s="17"/>
      <c r="K12" s="17"/>
      <c r="L12" s="18"/>
      <c r="N12" s="47" t="s">
        <v>37</v>
      </c>
      <c r="O12" s="48">
        <f t="shared" si="0"/>
        <v>1090</v>
      </c>
      <c r="P12" s="48">
        <v>870</v>
      </c>
      <c r="Q12" s="48">
        <v>220</v>
      </c>
      <c r="R12" s="49"/>
      <c r="T12" s="19"/>
      <c r="U12" s="20"/>
      <c r="V12" s="21"/>
    </row>
    <row r="13" spans="1:22" ht="19.5" customHeight="1" thickBot="1">
      <c r="A13" s="66" t="s">
        <v>38</v>
      </c>
      <c r="B13" s="44">
        <v>40</v>
      </c>
      <c r="C13" s="44">
        <v>40</v>
      </c>
      <c r="D13" s="44">
        <v>0</v>
      </c>
      <c r="E13" s="45"/>
      <c r="F13" s="68">
        <v>40</v>
      </c>
      <c r="H13" s="22" t="s">
        <v>10</v>
      </c>
      <c r="I13" s="23" t="s">
        <v>11</v>
      </c>
      <c r="J13" s="23" t="s">
        <v>12</v>
      </c>
      <c r="K13" s="23" t="s">
        <v>13</v>
      </c>
      <c r="L13" s="26" t="s">
        <v>14</v>
      </c>
      <c r="N13" s="47" t="s">
        <v>39</v>
      </c>
      <c r="O13" s="48">
        <f t="shared" si="0"/>
        <v>1560</v>
      </c>
      <c r="P13" s="48">
        <v>1360</v>
      </c>
      <c r="Q13" s="48">
        <v>200</v>
      </c>
      <c r="R13" s="49"/>
      <c r="T13" s="27" t="s">
        <v>40</v>
      </c>
      <c r="U13" s="28"/>
      <c r="V13" s="29"/>
    </row>
    <row r="14" spans="1:22" ht="19.5" customHeight="1" thickBot="1">
      <c r="A14" s="69" t="s">
        <v>41</v>
      </c>
      <c r="B14" s="70">
        <v>80</v>
      </c>
      <c r="C14" s="70">
        <v>80</v>
      </c>
      <c r="D14" s="70">
        <v>0</v>
      </c>
      <c r="E14" s="71"/>
      <c r="F14" s="72">
        <v>40</v>
      </c>
      <c r="H14" s="73" t="s">
        <v>42</v>
      </c>
      <c r="I14" s="74">
        <f>SUM(J14:K14)</f>
        <v>2590</v>
      </c>
      <c r="J14" s="74">
        <v>2360</v>
      </c>
      <c r="K14" s="74">
        <v>230</v>
      </c>
      <c r="L14" s="75"/>
      <c r="N14" s="51" t="s">
        <v>43</v>
      </c>
      <c r="O14" s="52">
        <f t="shared" si="0"/>
        <v>310</v>
      </c>
      <c r="P14" s="52">
        <v>250</v>
      </c>
      <c r="Q14" s="52">
        <v>60</v>
      </c>
      <c r="R14" s="53"/>
      <c r="T14" s="76"/>
      <c r="U14" s="77"/>
      <c r="V14" s="78"/>
    </row>
    <row r="15" spans="1:22" ht="20.25" customHeight="1" thickBot="1">
      <c r="A15" s="79" t="s">
        <v>44</v>
      </c>
      <c r="B15" s="80">
        <f>C15+D15</f>
        <v>8950</v>
      </c>
      <c r="C15" s="81">
        <f>SUM(C6:C11)</f>
        <v>6870</v>
      </c>
      <c r="D15" s="81">
        <f>SUM(D6:D11)</f>
        <v>2080</v>
      </c>
      <c r="E15" s="82">
        <f>SUM(E$6:E$11)</f>
        <v>0</v>
      </c>
      <c r="F15" s="83"/>
      <c r="H15" s="5"/>
      <c r="I15" s="5"/>
      <c r="J15" s="5"/>
      <c r="K15" s="5"/>
      <c r="L15" s="5"/>
      <c r="N15" s="54" t="s">
        <v>45</v>
      </c>
      <c r="O15" s="55">
        <f>P15+Q15</f>
        <v>8570</v>
      </c>
      <c r="P15" s="56">
        <f>SUM(P6:P14)</f>
        <v>5540</v>
      </c>
      <c r="Q15" s="56">
        <f>SUM(Q6:Q14)</f>
        <v>3030</v>
      </c>
      <c r="R15" s="57">
        <f>SUM(R$6:R$14)</f>
        <v>0</v>
      </c>
      <c r="T15" s="84" t="s">
        <v>46</v>
      </c>
      <c r="U15" s="85" t="s">
        <v>47</v>
      </c>
      <c r="V15" s="86" t="s">
        <v>48</v>
      </c>
    </row>
    <row r="16" spans="1:22" thickBot="1">
      <c r="A16" s="87" t="s">
        <v>49</v>
      </c>
      <c r="B16" s="88">
        <f>C16+D16</f>
        <v>340</v>
      </c>
      <c r="C16" s="89">
        <f>SUM(C12:C14)</f>
        <v>320</v>
      </c>
      <c r="D16" s="89">
        <f>SUM(D12:D14)</f>
        <v>20</v>
      </c>
      <c r="E16" s="90">
        <f>SUM(E$12:E$14)</f>
        <v>0</v>
      </c>
      <c r="F16" s="91"/>
      <c r="H16" s="8" t="s">
        <v>50</v>
      </c>
      <c r="I16" s="9"/>
      <c r="J16" s="9"/>
      <c r="K16" s="9"/>
      <c r="L16" s="10"/>
      <c r="N16" s="5"/>
      <c r="O16" s="5"/>
      <c r="P16" s="5"/>
      <c r="Q16" s="5"/>
      <c r="R16" s="5"/>
      <c r="T16" s="11" t="s">
        <v>51</v>
      </c>
      <c r="U16" s="12"/>
      <c r="V16" s="13"/>
    </row>
    <row r="17" spans="1:22" thickBot="1">
      <c r="A17" s="54" t="s">
        <v>52</v>
      </c>
      <c r="B17" s="55">
        <f>C17+D17</f>
        <v>9290</v>
      </c>
      <c r="C17" s="56">
        <f>SUM(C15:C16)</f>
        <v>7190</v>
      </c>
      <c r="D17" s="56">
        <f>SUM(D15:D16)</f>
        <v>2100</v>
      </c>
      <c r="E17" s="92">
        <f>SUM(E15:E16)</f>
        <v>0</v>
      </c>
      <c r="F17" s="93"/>
      <c r="H17" s="14" t="s">
        <v>8</v>
      </c>
      <c r="I17" s="17"/>
      <c r="J17" s="17"/>
      <c r="K17" s="17"/>
      <c r="L17" s="18"/>
      <c r="N17" s="94" t="s">
        <v>53</v>
      </c>
      <c r="O17" s="95">
        <f>$E$17+$E$33+$E$43+$L$9+$L$14+$L$36+$L$43+$R$15</f>
        <v>0</v>
      </c>
      <c r="P17" s="96"/>
      <c r="T17" s="19"/>
      <c r="U17" s="20"/>
      <c r="V17" s="21"/>
    </row>
    <row r="18" spans="1:22" ht="20.25" thickBot="1">
      <c r="H18" s="22" t="s">
        <v>10</v>
      </c>
      <c r="I18" s="23" t="s">
        <v>11</v>
      </c>
      <c r="J18" s="23" t="s">
        <v>12</v>
      </c>
      <c r="K18" s="23" t="s">
        <v>13</v>
      </c>
      <c r="L18" s="26" t="s">
        <v>14</v>
      </c>
      <c r="N18" s="98"/>
      <c r="O18" s="99"/>
      <c r="P18" s="99"/>
      <c r="T18" s="100" t="s">
        <v>54</v>
      </c>
      <c r="U18" s="101"/>
      <c r="V18" s="102"/>
    </row>
    <row r="19" spans="1:22" ht="18.75" customHeight="1">
      <c r="A19" s="8" t="s">
        <v>55</v>
      </c>
      <c r="B19" s="9"/>
      <c r="C19" s="9"/>
      <c r="D19" s="9"/>
      <c r="E19" s="9"/>
      <c r="F19" s="10"/>
      <c r="H19" s="37" t="s">
        <v>56</v>
      </c>
      <c r="I19" s="38">
        <f>SUM(J19:K19)</f>
        <v>960</v>
      </c>
      <c r="J19" s="38">
        <v>670</v>
      </c>
      <c r="K19" s="38">
        <v>290</v>
      </c>
      <c r="L19" s="39"/>
      <c r="T19" s="103"/>
      <c r="U19" s="104"/>
      <c r="V19" s="105"/>
    </row>
    <row r="20" spans="1:22" ht="20.25" thickBot="1">
      <c r="A20" s="14" t="s">
        <v>6</v>
      </c>
      <c r="B20" s="15"/>
      <c r="C20" s="15"/>
      <c r="D20" s="15"/>
      <c r="E20" s="15"/>
      <c r="F20" s="16"/>
      <c r="H20" s="47" t="s">
        <v>57</v>
      </c>
      <c r="I20" s="48">
        <f t="shared" ref="I20:I23" si="1">SUM(J20:K20)</f>
        <v>810</v>
      </c>
      <c r="J20" s="48">
        <v>380</v>
      </c>
      <c r="K20" s="48">
        <v>430</v>
      </c>
      <c r="L20" s="49"/>
      <c r="T20" s="106" t="s">
        <v>58</v>
      </c>
      <c r="U20" s="107"/>
      <c r="V20" s="108"/>
    </row>
    <row r="21" spans="1:22" thickBot="1">
      <c r="A21" s="22" t="s">
        <v>10</v>
      </c>
      <c r="B21" s="23" t="s">
        <v>11</v>
      </c>
      <c r="C21" s="23" t="s">
        <v>12</v>
      </c>
      <c r="D21" s="23" t="s">
        <v>13</v>
      </c>
      <c r="E21" s="24" t="s">
        <v>14</v>
      </c>
      <c r="F21" s="25" t="s">
        <v>15</v>
      </c>
      <c r="H21" s="47" t="s">
        <v>59</v>
      </c>
      <c r="I21" s="48">
        <f t="shared" si="1"/>
        <v>540</v>
      </c>
      <c r="J21" s="48">
        <v>360</v>
      </c>
      <c r="K21" s="48">
        <v>180</v>
      </c>
      <c r="L21" s="49"/>
      <c r="T21" s="109"/>
      <c r="U21" s="110"/>
      <c r="V21" s="111"/>
    </row>
    <row r="22" spans="1:22">
      <c r="A22" s="30" t="s">
        <v>60</v>
      </c>
      <c r="B22" s="31">
        <f t="shared" ref="B22:B26" si="2">SUM(C22:D22)</f>
        <v>700</v>
      </c>
      <c r="C22" s="31">
        <v>490</v>
      </c>
      <c r="D22" s="31">
        <v>210</v>
      </c>
      <c r="E22" s="112"/>
      <c r="F22" s="33">
        <v>9</v>
      </c>
      <c r="H22" s="47" t="s">
        <v>61</v>
      </c>
      <c r="I22" s="48">
        <f t="shared" si="1"/>
        <v>190</v>
      </c>
      <c r="J22" s="48">
        <v>100</v>
      </c>
      <c r="K22" s="48">
        <v>90</v>
      </c>
      <c r="L22" s="49"/>
      <c r="P22" s="113"/>
      <c r="Q22" s="113"/>
      <c r="R22" s="114"/>
      <c r="T22" s="106" t="s">
        <v>62</v>
      </c>
      <c r="U22" s="107"/>
      <c r="V22" s="108"/>
    </row>
    <row r="23" spans="1:22" ht="18.75">
      <c r="A23" s="43" t="s">
        <v>63</v>
      </c>
      <c r="B23" s="44">
        <f t="shared" si="2"/>
        <v>3430</v>
      </c>
      <c r="C23" s="44">
        <v>2660</v>
      </c>
      <c r="D23" s="44">
        <v>770</v>
      </c>
      <c r="E23" s="115"/>
      <c r="F23" s="46">
        <v>9</v>
      </c>
      <c r="H23" s="47" t="s">
        <v>64</v>
      </c>
      <c r="I23" s="48">
        <f t="shared" si="1"/>
        <v>130</v>
      </c>
      <c r="J23" s="48">
        <v>110</v>
      </c>
      <c r="K23" s="48">
        <v>20</v>
      </c>
      <c r="L23" s="49"/>
      <c r="P23" s="116"/>
      <c r="Q23" s="116"/>
      <c r="R23" s="114"/>
      <c r="T23" s="117"/>
      <c r="U23" s="5"/>
      <c r="V23" s="118"/>
    </row>
    <row r="24" spans="1:22" ht="18.75">
      <c r="A24" s="43" t="s">
        <v>65</v>
      </c>
      <c r="B24" s="44">
        <f t="shared" si="2"/>
        <v>270</v>
      </c>
      <c r="C24" s="44">
        <v>230</v>
      </c>
      <c r="D24" s="44">
        <v>40</v>
      </c>
      <c r="E24" s="115"/>
      <c r="F24" s="46">
        <v>9</v>
      </c>
      <c r="H24" s="47" t="s">
        <v>66</v>
      </c>
      <c r="I24" s="48">
        <v>20</v>
      </c>
      <c r="J24" s="48">
        <v>10</v>
      </c>
      <c r="K24" s="48">
        <v>10</v>
      </c>
      <c r="L24" s="49"/>
      <c r="P24" s="119"/>
      <c r="Q24" s="119"/>
      <c r="R24" s="120"/>
      <c r="T24" s="117"/>
      <c r="U24" s="121"/>
      <c r="V24" s="118"/>
    </row>
    <row r="25" spans="1:22" ht="18.75">
      <c r="A25" s="43" t="s">
        <v>67</v>
      </c>
      <c r="B25" s="50">
        <f t="shared" si="2"/>
        <v>940</v>
      </c>
      <c r="C25" s="50">
        <v>660</v>
      </c>
      <c r="D25" s="50">
        <v>280</v>
      </c>
      <c r="E25" s="115"/>
      <c r="F25" s="46">
        <v>9</v>
      </c>
      <c r="H25" s="47" t="s">
        <v>68</v>
      </c>
      <c r="I25" s="48">
        <v>190</v>
      </c>
      <c r="J25" s="48">
        <v>90</v>
      </c>
      <c r="K25" s="48">
        <v>100</v>
      </c>
      <c r="L25" s="49"/>
      <c r="P25" s="122" t="s">
        <v>69</v>
      </c>
      <c r="Q25" s="122"/>
      <c r="R25" s="123">
        <f>E15+E31+E41</f>
        <v>0</v>
      </c>
      <c r="T25" s="109"/>
      <c r="U25" s="110"/>
      <c r="V25" s="111"/>
    </row>
    <row r="26" spans="1:22">
      <c r="A26" s="43" t="s">
        <v>70</v>
      </c>
      <c r="B26" s="50">
        <f t="shared" si="2"/>
        <v>480</v>
      </c>
      <c r="C26" s="50">
        <v>460</v>
      </c>
      <c r="D26" s="50">
        <v>20</v>
      </c>
      <c r="E26" s="115"/>
      <c r="F26" s="46">
        <v>9</v>
      </c>
      <c r="H26" s="47" t="s">
        <v>71</v>
      </c>
      <c r="I26" s="48">
        <v>110</v>
      </c>
      <c r="J26" s="48">
        <v>50</v>
      </c>
      <c r="K26" s="48">
        <v>60</v>
      </c>
      <c r="L26" s="49"/>
      <c r="P26" s="122" t="s">
        <v>72</v>
      </c>
      <c r="Q26" s="122"/>
      <c r="R26" s="123">
        <f>E16+E32+E42</f>
        <v>0</v>
      </c>
      <c r="T26" s="11" t="s">
        <v>73</v>
      </c>
      <c r="U26" s="13"/>
      <c r="V26" s="124"/>
    </row>
    <row r="27" spans="1:22" ht="18.75">
      <c r="A27" s="66" t="s">
        <v>74</v>
      </c>
      <c r="B27" s="44">
        <f>SUM(C27:D27)</f>
        <v>50</v>
      </c>
      <c r="C27" s="44">
        <v>50</v>
      </c>
      <c r="D27" s="44">
        <v>0</v>
      </c>
      <c r="E27" s="125"/>
      <c r="F27" s="68">
        <v>40</v>
      </c>
      <c r="H27" s="47" t="s">
        <v>75</v>
      </c>
      <c r="I27" s="48">
        <v>110</v>
      </c>
      <c r="J27" s="48">
        <v>60</v>
      </c>
      <c r="K27" s="48">
        <v>50</v>
      </c>
      <c r="L27" s="49"/>
      <c r="P27" s="122" t="s">
        <v>76</v>
      </c>
      <c r="Q27" s="122"/>
      <c r="R27" s="123">
        <f>L9+L14</f>
        <v>0</v>
      </c>
      <c r="T27" s="126" t="s">
        <v>77</v>
      </c>
      <c r="U27" s="127"/>
      <c r="V27" s="128"/>
    </row>
    <row r="28" spans="1:22" ht="18.75">
      <c r="A28" s="66" t="s">
        <v>78</v>
      </c>
      <c r="B28" s="50">
        <f>SUM(C28:D28)</f>
        <v>60</v>
      </c>
      <c r="C28" s="50">
        <v>60</v>
      </c>
      <c r="D28" s="50">
        <v>0</v>
      </c>
      <c r="E28" s="115"/>
      <c r="F28" s="68">
        <v>40</v>
      </c>
      <c r="H28" s="47" t="s">
        <v>79</v>
      </c>
      <c r="I28" s="48">
        <v>30</v>
      </c>
      <c r="J28" s="48">
        <v>20</v>
      </c>
      <c r="K28" s="48">
        <v>10</v>
      </c>
      <c r="L28" s="49"/>
      <c r="P28" s="122" t="s">
        <v>80</v>
      </c>
      <c r="Q28" s="122"/>
      <c r="R28" s="123">
        <f>L36+L43+R15</f>
        <v>0</v>
      </c>
      <c r="T28" s="126" t="s">
        <v>81</v>
      </c>
      <c r="U28" s="127"/>
      <c r="V28" s="128"/>
    </row>
    <row r="29" spans="1:22" ht="18.75">
      <c r="A29" s="66" t="s">
        <v>82</v>
      </c>
      <c r="B29" s="50">
        <f>SUM(C29:D29)</f>
        <v>20</v>
      </c>
      <c r="C29" s="50">
        <v>20</v>
      </c>
      <c r="D29" s="50">
        <v>0</v>
      </c>
      <c r="E29" s="115"/>
      <c r="F29" s="68">
        <v>40</v>
      </c>
      <c r="H29" s="47" t="s">
        <v>83</v>
      </c>
      <c r="I29" s="48">
        <v>30</v>
      </c>
      <c r="J29" s="48">
        <v>20</v>
      </c>
      <c r="K29" s="48">
        <v>10</v>
      </c>
      <c r="L29" s="49"/>
      <c r="T29" s="129" t="s">
        <v>84</v>
      </c>
      <c r="U29" s="130"/>
      <c r="V29" s="131"/>
    </row>
    <row r="30" spans="1:22" thickBot="1">
      <c r="A30" s="69" t="s">
        <v>85</v>
      </c>
      <c r="B30" s="70">
        <f>SUM(C30:D30)</f>
        <v>250</v>
      </c>
      <c r="C30" s="70">
        <v>250</v>
      </c>
      <c r="D30" s="70">
        <v>0</v>
      </c>
      <c r="E30" s="132"/>
      <c r="F30" s="72">
        <v>40</v>
      </c>
      <c r="H30" s="47" t="s">
        <v>86</v>
      </c>
      <c r="I30" s="48">
        <v>40</v>
      </c>
      <c r="J30" s="48">
        <v>40</v>
      </c>
      <c r="K30" s="48">
        <v>0</v>
      </c>
      <c r="L30" s="49"/>
    </row>
    <row r="31" spans="1:22" ht="19.5" customHeight="1">
      <c r="A31" s="79" t="s">
        <v>44</v>
      </c>
      <c r="B31" s="80">
        <f>C31+D31</f>
        <v>5820</v>
      </c>
      <c r="C31" s="81">
        <f>SUM(C$22:C$26)</f>
        <v>4500</v>
      </c>
      <c r="D31" s="81">
        <f>SUM(D$22:D$26)</f>
        <v>1320</v>
      </c>
      <c r="E31" s="82">
        <f t="shared" ref="E31:F31" si="3">SUM(E$22:E$26)</f>
        <v>0</v>
      </c>
      <c r="F31" s="83">
        <f t="shared" si="3"/>
        <v>45</v>
      </c>
      <c r="H31" s="47" t="s">
        <v>87</v>
      </c>
      <c r="I31" s="48">
        <v>30</v>
      </c>
      <c r="J31" s="48">
        <v>30</v>
      </c>
      <c r="K31" s="48">
        <v>0</v>
      </c>
      <c r="L31" s="49"/>
    </row>
    <row r="32" spans="1:22" thickBot="1">
      <c r="A32" s="87" t="s">
        <v>49</v>
      </c>
      <c r="B32" s="133">
        <f>C32+D32</f>
        <v>380</v>
      </c>
      <c r="C32" s="89">
        <f>SUM(C$27:C$30)</f>
        <v>380</v>
      </c>
      <c r="D32" s="89">
        <f>SUM(D$27:D$30)</f>
        <v>0</v>
      </c>
      <c r="E32" s="90">
        <f t="shared" ref="E32:F32" si="4">SUM(E$27:E$30)</f>
        <v>0</v>
      </c>
      <c r="F32" s="91">
        <f t="shared" si="4"/>
        <v>160</v>
      </c>
      <c r="H32" s="47" t="s">
        <v>88</v>
      </c>
      <c r="I32" s="48">
        <v>140</v>
      </c>
      <c r="J32" s="48">
        <v>120</v>
      </c>
      <c r="K32" s="48">
        <v>20</v>
      </c>
      <c r="L32" s="49"/>
    </row>
    <row r="33" spans="1:20" thickBot="1">
      <c r="A33" s="54" t="s">
        <v>89</v>
      </c>
      <c r="B33" s="55">
        <f>C33+D33</f>
        <v>6200</v>
      </c>
      <c r="C33" s="56">
        <f>C31+C32</f>
        <v>4880</v>
      </c>
      <c r="D33" s="56">
        <f>D31+D32</f>
        <v>1320</v>
      </c>
      <c r="E33" s="92">
        <f>E31+E32</f>
        <v>0</v>
      </c>
      <c r="F33" s="93"/>
      <c r="H33" s="47" t="s">
        <v>90</v>
      </c>
      <c r="I33" s="48">
        <v>230</v>
      </c>
      <c r="J33" s="48">
        <v>170</v>
      </c>
      <c r="K33" s="48">
        <v>60</v>
      </c>
      <c r="L33" s="49"/>
    </row>
    <row r="34" spans="1:20" ht="20.25" thickBot="1">
      <c r="H34" s="47" t="s">
        <v>91</v>
      </c>
      <c r="I34" s="48">
        <v>110</v>
      </c>
      <c r="J34" s="48">
        <v>50</v>
      </c>
      <c r="K34" s="48">
        <v>60</v>
      </c>
      <c r="L34" s="49"/>
    </row>
    <row r="35" spans="1:20" thickBot="1">
      <c r="A35" s="8" t="s">
        <v>92</v>
      </c>
      <c r="B35" s="9"/>
      <c r="C35" s="9"/>
      <c r="D35" s="9"/>
      <c r="E35" s="9"/>
      <c r="F35" s="10"/>
      <c r="H35" s="51" t="s">
        <v>93</v>
      </c>
      <c r="I35" s="52">
        <v>20</v>
      </c>
      <c r="J35" s="52">
        <v>10</v>
      </c>
      <c r="K35" s="52">
        <v>10</v>
      </c>
      <c r="L35" s="53"/>
      <c r="N35" s="134" t="s">
        <v>94</v>
      </c>
      <c r="O35" s="135"/>
      <c r="P35" s="135"/>
      <c r="Q35" s="135"/>
      <c r="R35" s="135"/>
      <c r="S35" s="135"/>
      <c r="T35" s="136"/>
    </row>
    <row r="36" spans="1:20" thickBot="1">
      <c r="A36" s="14" t="s">
        <v>6</v>
      </c>
      <c r="B36" s="15"/>
      <c r="C36" s="15"/>
      <c r="D36" s="15"/>
      <c r="E36" s="15"/>
      <c r="F36" s="16"/>
      <c r="H36" s="54" t="s">
        <v>95</v>
      </c>
      <c r="I36" s="55">
        <f>J36+K36</f>
        <v>3690</v>
      </c>
      <c r="J36" s="56">
        <f>SUM(J19:J35)</f>
        <v>2290</v>
      </c>
      <c r="K36" s="56">
        <f>SUM(K19:K35)</f>
        <v>1400</v>
      </c>
      <c r="L36" s="57">
        <f>SUM(L$19:L$35)</f>
        <v>0</v>
      </c>
      <c r="N36" s="137" t="s">
        <v>96</v>
      </c>
      <c r="O36" s="138" t="s">
        <v>97</v>
      </c>
      <c r="P36" s="138"/>
      <c r="Q36" s="138"/>
      <c r="R36" s="134" t="s">
        <v>98</v>
      </c>
      <c r="S36" s="138"/>
      <c r="T36" s="138"/>
    </row>
    <row r="37" spans="1:20" thickBot="1">
      <c r="A37" s="139" t="s">
        <v>10</v>
      </c>
      <c r="B37" s="140" t="s">
        <v>11</v>
      </c>
      <c r="C37" s="140" t="s">
        <v>12</v>
      </c>
      <c r="D37" s="140" t="s">
        <v>13</v>
      </c>
      <c r="E37" s="141" t="s">
        <v>14</v>
      </c>
      <c r="F37" s="142" t="s">
        <v>15</v>
      </c>
      <c r="N37" s="143"/>
      <c r="O37" s="138"/>
      <c r="P37" s="138"/>
      <c r="Q37" s="138"/>
      <c r="R37" s="134"/>
      <c r="S37" s="138"/>
      <c r="T37" s="138"/>
    </row>
    <row r="38" spans="1:20" ht="18.75">
      <c r="A38" s="144" t="s">
        <v>99</v>
      </c>
      <c r="B38" s="35">
        <f t="shared" ref="B38:B40" si="5">SUM(C38:D38)</f>
        <v>270</v>
      </c>
      <c r="C38" s="35">
        <v>250</v>
      </c>
      <c r="D38" s="35">
        <v>20</v>
      </c>
      <c r="E38" s="145"/>
      <c r="F38" s="146">
        <v>9</v>
      </c>
      <c r="H38" s="8" t="s">
        <v>100</v>
      </c>
      <c r="I38" s="9"/>
      <c r="J38" s="9"/>
      <c r="K38" s="9"/>
      <c r="L38" s="10"/>
      <c r="N38" s="137" t="s">
        <v>101</v>
      </c>
      <c r="O38" s="138"/>
      <c r="P38" s="138"/>
      <c r="Q38" s="138"/>
      <c r="R38" s="138"/>
      <c r="S38" s="138"/>
      <c r="T38" s="138"/>
    </row>
    <row r="39" spans="1:20" thickBot="1">
      <c r="A39" s="147" t="s">
        <v>102</v>
      </c>
      <c r="B39" s="48">
        <f t="shared" si="5"/>
        <v>2570</v>
      </c>
      <c r="C39" s="48">
        <v>1930</v>
      </c>
      <c r="D39" s="48">
        <v>640</v>
      </c>
      <c r="E39" s="115"/>
      <c r="F39" s="46">
        <v>9</v>
      </c>
      <c r="H39" s="14" t="s">
        <v>8</v>
      </c>
      <c r="I39" s="17"/>
      <c r="J39" s="17"/>
      <c r="K39" s="17"/>
      <c r="L39" s="18"/>
      <c r="N39" s="143"/>
      <c r="O39" s="138"/>
      <c r="P39" s="138"/>
      <c r="Q39" s="138"/>
      <c r="R39" s="138"/>
      <c r="S39" s="138"/>
      <c r="T39" s="138"/>
    </row>
    <row r="40" spans="1:20" thickBot="1">
      <c r="A40" s="148" t="s">
        <v>103</v>
      </c>
      <c r="B40" s="149">
        <f t="shared" si="5"/>
        <v>680</v>
      </c>
      <c r="C40" s="149">
        <v>680</v>
      </c>
      <c r="D40" s="149">
        <v>0</v>
      </c>
      <c r="E40" s="71"/>
      <c r="F40" s="72">
        <v>40</v>
      </c>
      <c r="H40" s="22" t="s">
        <v>10</v>
      </c>
      <c r="I40" s="23" t="s">
        <v>11</v>
      </c>
      <c r="J40" s="23" t="s">
        <v>12</v>
      </c>
      <c r="K40" s="23" t="s">
        <v>13</v>
      </c>
      <c r="L40" s="26" t="s">
        <v>14</v>
      </c>
      <c r="N40" s="137" t="s">
        <v>104</v>
      </c>
      <c r="O40" s="138"/>
      <c r="P40" s="138"/>
      <c r="Q40" s="138"/>
      <c r="R40" s="138"/>
      <c r="S40" s="138"/>
      <c r="T40" s="138"/>
    </row>
    <row r="41" spans="1:20" ht="18.75">
      <c r="A41" s="79" t="s">
        <v>44</v>
      </c>
      <c r="B41" s="80">
        <f>C41+D41</f>
        <v>2840</v>
      </c>
      <c r="C41" s="81">
        <f>SUM(C$38:C$39)</f>
        <v>2180</v>
      </c>
      <c r="D41" s="81">
        <f>SUM(D$38:D$39)</f>
        <v>660</v>
      </c>
      <c r="E41" s="82">
        <f t="shared" ref="E41:F41" si="6">SUM(E$38:E$39)</f>
        <v>0</v>
      </c>
      <c r="F41" s="83">
        <f t="shared" si="6"/>
        <v>18</v>
      </c>
      <c r="H41" s="37" t="s">
        <v>105</v>
      </c>
      <c r="I41" s="38">
        <f>SUM(J41:K41)</f>
        <v>1560</v>
      </c>
      <c r="J41" s="38">
        <v>1340</v>
      </c>
      <c r="K41" s="38">
        <v>220</v>
      </c>
      <c r="L41" s="39"/>
      <c r="N41" s="143"/>
      <c r="O41" s="138"/>
      <c r="P41" s="138"/>
      <c r="Q41" s="138"/>
      <c r="R41" s="138"/>
      <c r="S41" s="138"/>
      <c r="T41" s="138"/>
    </row>
    <row r="42" spans="1:20" thickBot="1">
      <c r="A42" s="150" t="s">
        <v>49</v>
      </c>
      <c r="B42" s="133">
        <f>C42+D42</f>
        <v>680</v>
      </c>
      <c r="C42" s="151">
        <f>C40</f>
        <v>680</v>
      </c>
      <c r="D42" s="151">
        <f>D40</f>
        <v>0</v>
      </c>
      <c r="E42" s="90">
        <f>E40</f>
        <v>0</v>
      </c>
      <c r="F42" s="91"/>
      <c r="H42" s="51" t="s">
        <v>106</v>
      </c>
      <c r="I42" s="52">
        <f>SUM(J42:K42)</f>
        <v>790</v>
      </c>
      <c r="J42" s="52">
        <v>690</v>
      </c>
      <c r="K42" s="52">
        <v>100</v>
      </c>
      <c r="L42" s="53"/>
      <c r="N42" s="137" t="s">
        <v>107</v>
      </c>
      <c r="O42" s="138"/>
      <c r="P42" s="138"/>
      <c r="Q42" s="138" t="s">
        <v>108</v>
      </c>
      <c r="R42" s="138"/>
      <c r="S42" s="138"/>
      <c r="T42" s="138"/>
    </row>
    <row r="43" spans="1:20" thickBot="1">
      <c r="A43" s="152" t="s">
        <v>109</v>
      </c>
      <c r="B43" s="55">
        <f>C43+D43</f>
        <v>3520</v>
      </c>
      <c r="C43" s="153">
        <f>C41+C42</f>
        <v>2860</v>
      </c>
      <c r="D43" s="153">
        <f>D41+D42</f>
        <v>660</v>
      </c>
      <c r="E43" s="92">
        <f>E41+E42</f>
        <v>0</v>
      </c>
      <c r="F43" s="93"/>
      <c r="H43" s="54" t="s">
        <v>110</v>
      </c>
      <c r="I43" s="55">
        <f>J43+K43</f>
        <v>2350</v>
      </c>
      <c r="J43" s="56">
        <f>SUM(J41:J42)</f>
        <v>2030</v>
      </c>
      <c r="K43" s="56">
        <f>SUM(K41:K42)</f>
        <v>320</v>
      </c>
      <c r="L43" s="57">
        <f>SUM(L$41:L$42)</f>
        <v>0</v>
      </c>
      <c r="N43" s="143"/>
      <c r="O43" s="138"/>
      <c r="P43" s="138"/>
      <c r="Q43" s="138"/>
      <c r="R43" s="138"/>
      <c r="S43" s="138"/>
      <c r="T43" s="138"/>
    </row>
  </sheetData>
  <mergeCells count="61">
    <mergeCell ref="N40:N41"/>
    <mergeCell ref="O40:T41"/>
    <mergeCell ref="E41:F41"/>
    <mergeCell ref="E42:F42"/>
    <mergeCell ref="N42:N43"/>
    <mergeCell ref="O42:P43"/>
    <mergeCell ref="Q42:Q43"/>
    <mergeCell ref="R42:T43"/>
    <mergeCell ref="E43:F43"/>
    <mergeCell ref="A36:F36"/>
    <mergeCell ref="N36:N37"/>
    <mergeCell ref="O36:Q37"/>
    <mergeCell ref="R36:R37"/>
    <mergeCell ref="S36:T37"/>
    <mergeCell ref="H38:L38"/>
    <mergeCell ref="N38:N39"/>
    <mergeCell ref="O38:T39"/>
    <mergeCell ref="H39:L39"/>
    <mergeCell ref="T29:V29"/>
    <mergeCell ref="E31:F31"/>
    <mergeCell ref="E32:F32"/>
    <mergeCell ref="E33:F33"/>
    <mergeCell ref="A35:F35"/>
    <mergeCell ref="N35:T35"/>
    <mergeCell ref="P25:Q25"/>
    <mergeCell ref="P26:Q26"/>
    <mergeCell ref="T26:U26"/>
    <mergeCell ref="P27:Q27"/>
    <mergeCell ref="T27:V27"/>
    <mergeCell ref="P28:Q28"/>
    <mergeCell ref="T28:V28"/>
    <mergeCell ref="A20:F20"/>
    <mergeCell ref="T20:V20"/>
    <mergeCell ref="P22:Q22"/>
    <mergeCell ref="T22:V22"/>
    <mergeCell ref="P23:Q23"/>
    <mergeCell ref="P24:Q24"/>
    <mergeCell ref="E15:F15"/>
    <mergeCell ref="E16:F16"/>
    <mergeCell ref="H16:L16"/>
    <mergeCell ref="T16:V17"/>
    <mergeCell ref="E17:F17"/>
    <mergeCell ref="H17:L17"/>
    <mergeCell ref="N17:N18"/>
    <mergeCell ref="O17:P18"/>
    <mergeCell ref="T18:V19"/>
    <mergeCell ref="A19:F19"/>
    <mergeCell ref="T5:V6"/>
    <mergeCell ref="T7:V8"/>
    <mergeCell ref="H11:L11"/>
    <mergeCell ref="T11:V12"/>
    <mergeCell ref="H12:L12"/>
    <mergeCell ref="T13:V14"/>
    <mergeCell ref="A3:F3"/>
    <mergeCell ref="H3:L3"/>
    <mergeCell ref="N3:R3"/>
    <mergeCell ref="T3:V3"/>
    <mergeCell ref="A4:F4"/>
    <mergeCell ref="H4:L4"/>
    <mergeCell ref="N4:R4"/>
    <mergeCell ref="T4:V4"/>
  </mergeCells>
  <phoneticPr fontId="5"/>
  <conditionalFormatting sqref="T9">
    <cfRule type="expression" dxfId="10" priority="11">
      <formula>$T$9=TRUE</formula>
    </cfRule>
  </conditionalFormatting>
  <conditionalFormatting sqref="T10">
    <cfRule type="expression" dxfId="9" priority="9">
      <formula>$T$10=TRUE</formula>
    </cfRule>
  </conditionalFormatting>
  <conditionalFormatting sqref="T21">
    <cfRule type="expression" dxfId="8" priority="6">
      <formula>$T$21=TRUE</formula>
    </cfRule>
  </conditionalFormatting>
  <conditionalFormatting sqref="T23">
    <cfRule type="expression" dxfId="7" priority="4">
      <formula>$T$23=TRUE</formula>
    </cfRule>
  </conditionalFormatting>
  <conditionalFormatting sqref="T24:U24">
    <cfRule type="expression" dxfId="6" priority="3">
      <formula>$T$24=TRUE</formula>
    </cfRule>
  </conditionalFormatting>
  <conditionalFormatting sqref="T25:U25">
    <cfRule type="expression" dxfId="5" priority="2">
      <formula>$T$25=TRUE</formula>
    </cfRule>
  </conditionalFormatting>
  <conditionalFormatting sqref="U9">
    <cfRule type="expression" dxfId="4" priority="10">
      <formula>$U$9=TRUE</formula>
    </cfRule>
  </conditionalFormatting>
  <conditionalFormatting sqref="U10">
    <cfRule type="expression" dxfId="3" priority="8">
      <formula>$U$10=TRUE</formula>
    </cfRule>
  </conditionalFormatting>
  <conditionalFormatting sqref="U21">
    <cfRule type="expression" dxfId="2" priority="5">
      <formula>$U$21=TRUE</formula>
    </cfRule>
  </conditionalFormatting>
  <conditionalFormatting sqref="V10">
    <cfRule type="expression" dxfId="1" priority="7">
      <formula>$V$10=TRUE</formula>
    </cfRule>
  </conditionalFormatting>
  <conditionalFormatting sqref="V26">
    <cfRule type="expression" dxfId="0" priority="1">
      <formula>$V$26=TRUE</formula>
    </cfRule>
  </conditionalFormatting>
  <printOptions horizontalCentered="1"/>
  <pageMargins left="0.11811023622047245" right="0.11811023622047245" top="0.15748031496062992" bottom="0" header="0.31496062992125984" footer="0.31496062992125984"/>
  <pageSetup paperSize="9" scale="6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19</xdr:col>
                    <xdr:colOff>47625</xdr:colOff>
                    <xdr:row>21</xdr:row>
                    <xdr:rowOff>257175</xdr:rowOff>
                  </from>
                  <to>
                    <xdr:col>20</xdr:col>
                    <xdr:colOff>38100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19</xdr:col>
                    <xdr:colOff>47625</xdr:colOff>
                    <xdr:row>23</xdr:row>
                    <xdr:rowOff>9525</xdr:rowOff>
                  </from>
                  <to>
                    <xdr:col>21</xdr:col>
                    <xdr:colOff>104775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19</xdr:col>
                    <xdr:colOff>47625</xdr:colOff>
                    <xdr:row>24</xdr:row>
                    <xdr:rowOff>28575</xdr:rowOff>
                  </from>
                  <to>
                    <xdr:col>21</xdr:col>
                    <xdr:colOff>104775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20</xdr:col>
                    <xdr:colOff>638175</xdr:colOff>
                    <xdr:row>25</xdr:row>
                    <xdr:rowOff>19050</xdr:rowOff>
                  </from>
                  <to>
                    <xdr:col>22</xdr:col>
                    <xdr:colOff>38100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19</xdr:col>
                    <xdr:colOff>47625</xdr:colOff>
                    <xdr:row>20</xdr:row>
                    <xdr:rowOff>19050</xdr:rowOff>
                  </from>
                  <to>
                    <xdr:col>20</xdr:col>
                    <xdr:colOff>38100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20</xdr:col>
                    <xdr:colOff>9525</xdr:colOff>
                    <xdr:row>20</xdr:row>
                    <xdr:rowOff>19050</xdr:rowOff>
                  </from>
                  <to>
                    <xdr:col>20</xdr:col>
                    <xdr:colOff>638175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9525</xdr:rowOff>
                  </from>
                  <to>
                    <xdr:col>19</xdr:col>
                    <xdr:colOff>619125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20</xdr:col>
                    <xdr:colOff>0</xdr:colOff>
                    <xdr:row>8</xdr:row>
                    <xdr:rowOff>9525</xdr:rowOff>
                  </from>
                  <to>
                    <xdr:col>20</xdr:col>
                    <xdr:colOff>419100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38100</xdr:rowOff>
                  </from>
                  <to>
                    <xdr:col>19</xdr:col>
                    <xdr:colOff>428625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20</xdr:col>
                    <xdr:colOff>0</xdr:colOff>
                    <xdr:row>9</xdr:row>
                    <xdr:rowOff>38100</xdr:rowOff>
                  </from>
                  <to>
                    <xdr:col>20</xdr:col>
                    <xdr:colOff>428625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21</xdr:col>
                    <xdr:colOff>0</xdr:colOff>
                    <xdr:row>9</xdr:row>
                    <xdr:rowOff>38100</xdr:rowOff>
                  </from>
                  <to>
                    <xdr:col>21</xdr:col>
                    <xdr:colOff>523875</xdr:colOff>
                    <xdr:row>9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0F224E3EB526F4785D486FD11B7E7A3" ma:contentTypeVersion="12" ma:contentTypeDescription="新しいドキュメントを作成します。" ma:contentTypeScope="" ma:versionID="1f57494f0e5196c31fbb68ae042e2348">
  <xsd:schema xmlns:xsd="http://www.w3.org/2001/XMLSchema" xmlns:xs="http://www.w3.org/2001/XMLSchema" xmlns:p="http://schemas.microsoft.com/office/2006/metadata/properties" xmlns:ns2="1059b478-d06b-4963-bb43-1109afc289a7" xmlns:ns3="037ef8e8-6810-45a5-885d-a2d0974f362f" targetNamespace="http://schemas.microsoft.com/office/2006/metadata/properties" ma:root="true" ma:fieldsID="32b989e6cc82bd9a8663f20bcd9a13a9" ns2:_="" ns3:_="">
    <xsd:import namespace="1059b478-d06b-4963-bb43-1109afc289a7"/>
    <xsd:import namespace="037ef8e8-6810-45a5-885d-a2d0974f3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9b478-d06b-4963-bb43-1109afc2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7afe732-c04b-46e7-baa8-b944962675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ef8e8-6810-45a5-885d-a2d0974f362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ca0a9cb-4f70-479b-ab9a-4c78edf6ed01}" ma:internalName="TaxCatchAll" ma:showField="CatchAllData" ma:web="037ef8e8-6810-45a5-885d-a2d0974f36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59b478-d06b-4963-bb43-1109afc289a7">
      <Terms xmlns="http://schemas.microsoft.com/office/infopath/2007/PartnerControls"/>
    </lcf76f155ced4ddcb4097134ff3c332f>
    <TaxCatchAll xmlns="037ef8e8-6810-45a5-885d-a2d0974f362f" xsi:nil="true"/>
  </documentManagement>
</p:properties>
</file>

<file path=customXml/itemProps1.xml><?xml version="1.0" encoding="utf-8"?>
<ds:datastoreItem xmlns:ds="http://schemas.openxmlformats.org/officeDocument/2006/customXml" ds:itemID="{A41DE3F0-29EB-44BA-8B49-DA1C9ADBE934}"/>
</file>

<file path=customXml/itemProps2.xml><?xml version="1.0" encoding="utf-8"?>
<ds:datastoreItem xmlns:ds="http://schemas.openxmlformats.org/officeDocument/2006/customXml" ds:itemID="{F052145F-5B81-403C-83A8-287EBFF680C4}"/>
</file>

<file path=customXml/itemProps3.xml><?xml version="1.0" encoding="utf-8"?>
<ds:datastoreItem xmlns:ds="http://schemas.openxmlformats.org/officeDocument/2006/customXml" ds:itemID="{6B63EF4D-F563-4F2D-8C56-97E2AF8FCF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その他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n.iizuka</dc:creator>
  <cp:lastModifiedBy>n.iizuka</cp:lastModifiedBy>
  <dcterms:created xsi:type="dcterms:W3CDTF">2026-09-28T00:58:49Z</dcterms:created>
  <dcterms:modified xsi:type="dcterms:W3CDTF">2026-09-28T00:59:18Z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0x010100A0F224E3EB526F4785D486FD11B7E7A3</vt:lpwstr>
  </property>
</Properties>
</file>